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1563B04E-AB91-75FE-B8BC-B18F01832D57}"/>
  <workbookPr codeName="ThisWorkbook" defaultThemeVersion="164011"/>
  <mc:AlternateContent xmlns:mc="http://schemas.openxmlformats.org/markup-compatibility/2006">
    <mc:Choice Requires="x15">
      <x15ac:absPath xmlns:x15ac="http://schemas.microsoft.com/office/spreadsheetml/2010/11/ac" url="\\lib-digproj\DigitalProjects\SB\Communities&amp;Collections\Data\Lybarger\"/>
    </mc:Choice>
  </mc:AlternateContent>
  <bookViews>
    <workbookView xWindow="0" yWindow="0" windowWidth="22845" windowHeight="8460" activeTab="5"/>
  </bookViews>
  <sheets>
    <sheet name="Master" sheetId="3" r:id="rId1"/>
    <sheet name="Crosswalk" sheetId="2" r:id="rId2"/>
    <sheet name="Survey" sheetId="4" r:id="rId3"/>
    <sheet name="Sue Coded Categories" sheetId="8" r:id="rId4"/>
    <sheet name="Sue Coded Factors" sheetId="13" r:id="rId5"/>
    <sheet name="Survey Expected" sheetId="10" r:id="rId6"/>
    <sheet name="Survey Results w Ochoa Factors" sheetId="12" r:id="rId7"/>
  </sheets>
  <definedNames>
    <definedName name="OchoaCategories" localSheetId="4">'Sue Coded Factors'!#REF!</definedName>
    <definedName name="OchoaCategories" localSheetId="5">'Sue Coded Categories'!#REF!</definedName>
    <definedName name="OchoaCategories" localSheetId="6">'Sue Coded Categories'!#REF!</definedName>
    <definedName name="OchoaCategories">'Sue Coded Categories'!#REF!</definedName>
    <definedName name="OchoaFactors" localSheetId="4">'Sue Coded Factors'!$D$2:$D$44</definedName>
    <definedName name="OchoaFactors">'Sue Coded Categories'!$D$2:$D$44</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99" i="12" l="1"/>
  <c r="X105" i="12" l="1"/>
  <c r="R105" i="12"/>
  <c r="M105" i="12"/>
  <c r="Y104" i="12"/>
  <c r="S104" i="12"/>
  <c r="N104" i="12"/>
  <c r="Y102" i="12"/>
  <c r="S102" i="12"/>
  <c r="N102" i="12"/>
  <c r="Z101" i="12"/>
  <c r="X96" i="12"/>
  <c r="W96" i="12"/>
  <c r="V96" i="12"/>
  <c r="U96" i="12"/>
  <c r="T96" i="12"/>
  <c r="R96" i="12"/>
  <c r="Q96" i="12"/>
  <c r="P96" i="12"/>
  <c r="O96" i="12"/>
  <c r="M96" i="12"/>
  <c r="L96" i="12"/>
  <c r="K96" i="12"/>
  <c r="J96" i="12"/>
  <c r="I96" i="12"/>
  <c r="G96" i="12"/>
  <c r="F96" i="12"/>
  <c r="E96" i="12"/>
  <c r="Z95" i="12"/>
  <c r="A51" i="12"/>
  <c r="X50" i="12"/>
  <c r="W50" i="12"/>
  <c r="V50" i="12"/>
  <c r="U50" i="12"/>
  <c r="T50" i="12"/>
  <c r="R50" i="12"/>
  <c r="Q50" i="12"/>
  <c r="P50" i="12"/>
  <c r="O50" i="12"/>
  <c r="S50" i="12" s="1"/>
  <c r="M50" i="12"/>
  <c r="L50" i="12"/>
  <c r="K50" i="12"/>
  <c r="J50" i="12"/>
  <c r="I50" i="12"/>
  <c r="G50" i="12"/>
  <c r="F50" i="12"/>
  <c r="E50" i="12"/>
  <c r="X42" i="12"/>
  <c r="W42" i="12"/>
  <c r="V42" i="12"/>
  <c r="U42" i="12"/>
  <c r="T42" i="12"/>
  <c r="R42" i="12"/>
  <c r="Q42" i="12"/>
  <c r="P42" i="12"/>
  <c r="P51" i="12" s="1"/>
  <c r="O42" i="12"/>
  <c r="M42" i="12"/>
  <c r="L42" i="12"/>
  <c r="K42" i="12"/>
  <c r="K51" i="12" s="1"/>
  <c r="J42" i="12"/>
  <c r="I42" i="12"/>
  <c r="G42" i="12"/>
  <c r="F42" i="12"/>
  <c r="E42" i="12"/>
  <c r="X35" i="12"/>
  <c r="W35" i="12"/>
  <c r="V35" i="12"/>
  <c r="U35" i="12"/>
  <c r="T35" i="12"/>
  <c r="R35" i="12"/>
  <c r="Q35" i="12"/>
  <c r="P35" i="12"/>
  <c r="O35" i="12"/>
  <c r="M35" i="12"/>
  <c r="L35" i="12"/>
  <c r="K35" i="12"/>
  <c r="J35" i="12"/>
  <c r="I35" i="12"/>
  <c r="G35" i="12"/>
  <c r="F35" i="12"/>
  <c r="E35" i="12"/>
  <c r="X22" i="12"/>
  <c r="W22" i="12"/>
  <c r="V22" i="12"/>
  <c r="U22" i="12"/>
  <c r="T22" i="12"/>
  <c r="R22" i="12"/>
  <c r="Q22" i="12"/>
  <c r="P22" i="12"/>
  <c r="O22" i="12"/>
  <c r="M22" i="12"/>
  <c r="L22" i="12"/>
  <c r="K22" i="12"/>
  <c r="J22" i="12"/>
  <c r="I22" i="12"/>
  <c r="G22" i="12"/>
  <c r="F22" i="12"/>
  <c r="E22" i="12"/>
  <c r="X12" i="12"/>
  <c r="W12" i="12"/>
  <c r="V12" i="12"/>
  <c r="U12" i="12"/>
  <c r="T12" i="12"/>
  <c r="R12" i="12"/>
  <c r="Q12" i="12"/>
  <c r="P12" i="12"/>
  <c r="O12" i="12"/>
  <c r="M12" i="12"/>
  <c r="L12" i="12"/>
  <c r="K12" i="12"/>
  <c r="J12" i="12"/>
  <c r="I12" i="12"/>
  <c r="G12" i="12"/>
  <c r="F12" i="12"/>
  <c r="E12" i="12"/>
  <c r="N83" i="10"/>
  <c r="J83" i="10"/>
  <c r="F83" i="10"/>
  <c r="S81" i="10"/>
  <c r="N82" i="10"/>
  <c r="J82" i="10"/>
  <c r="F82" i="10"/>
  <c r="N22" i="12" l="1"/>
  <c r="S22" i="12"/>
  <c r="N35" i="12"/>
  <c r="Y50" i="12"/>
  <c r="S35" i="12"/>
  <c r="Z22" i="12"/>
  <c r="G51" i="12"/>
  <c r="Z35" i="12"/>
  <c r="N42" i="12"/>
  <c r="O51" i="12"/>
  <c r="Z42" i="12"/>
  <c r="X51" i="12"/>
  <c r="M51" i="12"/>
  <c r="N96" i="12"/>
  <c r="Y96" i="12"/>
  <c r="W51" i="12"/>
  <c r="V51" i="12"/>
  <c r="R51" i="12"/>
  <c r="S12" i="12"/>
  <c r="Q51" i="12"/>
  <c r="L51" i="12"/>
  <c r="J51" i="12"/>
  <c r="N12" i="12"/>
  <c r="Z12" i="12"/>
  <c r="I51" i="12"/>
  <c r="F51" i="12"/>
  <c r="E51" i="12"/>
  <c r="Y12" i="12"/>
  <c r="S42" i="12"/>
  <c r="N50" i="12"/>
  <c r="Z50" i="12"/>
  <c r="T51" i="12"/>
  <c r="H96" i="12"/>
  <c r="Y22" i="12"/>
  <c r="Y42" i="12"/>
  <c r="U51" i="12"/>
  <c r="Y35" i="12"/>
  <c r="S96" i="12"/>
  <c r="Z96" i="12" s="1"/>
  <c r="Z51" i="12" l="1"/>
  <c r="Z23" i="12" s="1"/>
  <c r="N51" i="12"/>
  <c r="S51" i="12"/>
  <c r="M97" i="12"/>
  <c r="M99" i="12" s="1"/>
  <c r="I97" i="12"/>
  <c r="I99" i="12" s="1"/>
  <c r="E97" i="12"/>
  <c r="E99" i="12" s="1"/>
  <c r="U97" i="12"/>
  <c r="U99" i="12" s="1"/>
  <c r="X97" i="12"/>
  <c r="X99" i="12" s="1"/>
  <c r="T97" i="12"/>
  <c r="T99" i="12" s="1"/>
  <c r="J97" i="12"/>
  <c r="J99" i="12" s="1"/>
  <c r="P97" i="12"/>
  <c r="P99" i="12" s="1"/>
  <c r="V97" i="12"/>
  <c r="V99" i="12" s="1"/>
  <c r="R97" i="12"/>
  <c r="R99" i="12" s="1"/>
  <c r="G97" i="12"/>
  <c r="G99" i="12" s="1"/>
  <c r="K97" i="12"/>
  <c r="K99" i="12" s="1"/>
  <c r="L97" i="12"/>
  <c r="L99" i="12" s="1"/>
  <c r="Q97" i="12"/>
  <c r="Q99" i="12" s="1"/>
  <c r="W97" i="12"/>
  <c r="W99" i="12" s="1"/>
  <c r="F97" i="12"/>
  <c r="F99" i="12" s="1"/>
  <c r="O97" i="12"/>
  <c r="O99" i="12" s="1"/>
  <c r="Y51" i="12"/>
  <c r="Z13" i="12" l="1"/>
  <c r="Z43" i="12"/>
  <c r="Z4" i="12"/>
  <c r="S52" i="12"/>
  <c r="Z36" i="12"/>
  <c r="N52" i="12"/>
  <c r="Y52" i="12"/>
  <c r="Z53" i="12"/>
  <c r="L53" i="12" l="1"/>
  <c r="J53" i="12"/>
  <c r="O53" i="12"/>
  <c r="I53" i="12"/>
  <c r="W53" i="12"/>
  <c r="E53" i="12"/>
  <c r="Q53" i="12"/>
  <c r="F53" i="12"/>
  <c r="R53" i="12"/>
  <c r="G53" i="12"/>
  <c r="P53" i="12"/>
  <c r="X53" i="12"/>
  <c r="K53" i="12"/>
  <c r="M53" i="12"/>
  <c r="V53" i="12"/>
  <c r="U53" i="12"/>
  <c r="T53" i="12"/>
</calcChain>
</file>

<file path=xl/comments1.xml><?xml version="1.0" encoding="utf-8"?>
<comments xmlns="http://schemas.openxmlformats.org/spreadsheetml/2006/main">
  <authors>
    <author>Pam Lybarger</author>
  </authors>
  <commentList>
    <comment ref="A1" authorId="0" shapeId="0">
      <text>
        <r>
          <rPr>
            <b/>
            <sz val="9"/>
            <color indexed="81"/>
            <rFont val="Tahoma"/>
            <charset val="1"/>
          </rPr>
          <t>Pam Lybarger:</t>
        </r>
        <r>
          <rPr>
            <sz val="9"/>
            <color indexed="81"/>
            <rFont val="Tahoma"/>
            <charset val="1"/>
          </rPr>
          <t xml:space="preserve">
These are the factors identified in studies and of CIT.</t>
        </r>
      </text>
    </comment>
  </commentList>
</comments>
</file>

<file path=xl/comments2.xml><?xml version="1.0" encoding="utf-8"?>
<comments xmlns="http://schemas.openxmlformats.org/spreadsheetml/2006/main">
  <authors>
    <author>Pam Lybarger</author>
  </authors>
  <commentList>
    <comment ref="A2" authorId="0" shapeId="0">
      <text>
        <r>
          <rPr>
            <b/>
            <sz val="9"/>
            <color indexed="81"/>
            <rFont val="Tahoma"/>
            <charset val="1"/>
          </rPr>
          <t>Pam Lybarger:</t>
        </r>
        <r>
          <rPr>
            <sz val="9"/>
            <color indexed="81"/>
            <rFont val="Tahoma"/>
            <charset val="1"/>
          </rPr>
          <t xml:space="preserve">
This is a crosswalk between studies and CIT to map how CIT can be used to describe the context and influence identified in the studies.</t>
        </r>
      </text>
    </comment>
  </commentList>
</comments>
</file>

<file path=xl/comments3.xml><?xml version="1.0" encoding="utf-8"?>
<comments xmlns="http://schemas.openxmlformats.org/spreadsheetml/2006/main">
  <authors>
    <author>Pam Lybarger</author>
  </authors>
  <commentList>
    <comment ref="A4" authorId="0" shapeId="0">
      <text>
        <r>
          <rPr>
            <b/>
            <sz val="9"/>
            <color indexed="81"/>
            <rFont val="Tahoma"/>
            <charset val="1"/>
          </rPr>
          <t>Pam Lybarger:</t>
        </r>
        <r>
          <rPr>
            <sz val="9"/>
            <color indexed="81"/>
            <rFont val="Tahoma"/>
            <charset val="1"/>
          </rPr>
          <t xml:space="preserve">
Use the qualtrics report for the corresponding numbers. It is the actual question # and coded response #.  When a number is in the yellow title, it could be a category from the study or the response could include multiple factors from the category.  Must determine on an individual basis.</t>
        </r>
      </text>
    </comment>
  </commentList>
</comments>
</file>

<file path=xl/comments4.xml><?xml version="1.0" encoding="utf-8"?>
<comments xmlns="http://schemas.openxmlformats.org/spreadsheetml/2006/main">
  <authors>
    <author>Pam Lybarger</author>
  </authors>
  <commentList>
    <comment ref="A3" authorId="0" shapeId="0">
      <text>
        <r>
          <rPr>
            <b/>
            <sz val="9"/>
            <color indexed="81"/>
            <rFont val="Tahoma"/>
            <charset val="1"/>
          </rPr>
          <t>Pam Lybarger:</t>
        </r>
        <r>
          <rPr>
            <sz val="9"/>
            <color indexed="81"/>
            <rFont val="Tahoma"/>
            <charset val="1"/>
          </rPr>
          <t xml:space="preserve">
Use the qualtrics report for the corresponding numbers. It is the actual question # and coded response #.  When a number is in the yellow title, it could be a category from the study or the response could include multiple factors from the category.  Must determine on an individual basis.</t>
        </r>
      </text>
    </comment>
  </commentList>
</comments>
</file>

<file path=xl/sharedStrings.xml><?xml version="1.0" encoding="utf-8"?>
<sst xmlns="http://schemas.openxmlformats.org/spreadsheetml/2006/main" count="2264" uniqueCount="263">
  <si>
    <t>Motivation</t>
  </si>
  <si>
    <t>Capacity &amp; Power</t>
  </si>
  <si>
    <t>Cognitions</t>
  </si>
  <si>
    <t>Ochoa et al. (1997) Factors Categories</t>
  </si>
  <si>
    <t>Family and home factors</t>
  </si>
  <si>
    <t>Review of sociological information and family history</t>
  </si>
  <si>
    <t>Parent interview / info</t>
  </si>
  <si>
    <t>Length of time in US</t>
  </si>
  <si>
    <t>Sibling comparison</t>
  </si>
  <si>
    <t>Home visit</t>
  </si>
  <si>
    <t>Home language</t>
  </si>
  <si>
    <t>Assessment &amp; Procedural Safeguards</t>
  </si>
  <si>
    <t>Observation of student</t>
  </si>
  <si>
    <t>Adaptive Behavior of student</t>
  </si>
  <si>
    <t>Interview student</t>
  </si>
  <si>
    <t>Performance section/nonverbal IQ</t>
  </si>
  <si>
    <t>Bilingual evaluator</t>
  </si>
  <si>
    <t>Team decision process</t>
  </si>
  <si>
    <t>x</t>
  </si>
  <si>
    <t>Language instruction / Language Related factors</t>
  </si>
  <si>
    <t>Use of interpreter</t>
  </si>
  <si>
    <t>Student's work samples</t>
  </si>
  <si>
    <t>Educational History factors</t>
  </si>
  <si>
    <t>Educational opportunity</t>
  </si>
  <si>
    <t>Time in American schools</t>
  </si>
  <si>
    <t>Pre-referral interventions</t>
  </si>
  <si>
    <t>Extent of schooling in native country</t>
  </si>
  <si>
    <t>History of difficulties (even in native country)</t>
  </si>
  <si>
    <t>General Ed. Factors</t>
  </si>
  <si>
    <t>School attendance</t>
  </si>
  <si>
    <t>School records</t>
  </si>
  <si>
    <t>Other</t>
  </si>
  <si>
    <t>Physical/Medical data</t>
  </si>
  <si>
    <t>Professional Judgement</t>
  </si>
  <si>
    <t>Processing deficit present</t>
  </si>
  <si>
    <t>Unclassifiable</t>
  </si>
  <si>
    <t>Interaction Process</t>
  </si>
  <si>
    <t>Motivation to Cognition</t>
  </si>
  <si>
    <t>Motivation to Capacity &amp; Power</t>
  </si>
  <si>
    <t>Focusing of Attention</t>
  </si>
  <si>
    <t>C &amp;P to Cognitions</t>
  </si>
  <si>
    <t>C &amp; P to Motivation</t>
  </si>
  <si>
    <t>Cognitions to Motivation</t>
  </si>
  <si>
    <t>Cognitions to C &amp; P</t>
  </si>
  <si>
    <t>Own Goals/ Values</t>
  </si>
  <si>
    <t>External Pressure</t>
  </si>
  <si>
    <t>Self-Effectiveness Assessment</t>
  </si>
  <si>
    <t>Attribution by Others</t>
  </si>
  <si>
    <t>Resources Available and Accessible</t>
  </si>
  <si>
    <t>Interpretations</t>
  </si>
  <si>
    <t>Frames of Reference</t>
  </si>
  <si>
    <t>Observations of Reality</t>
  </si>
  <si>
    <t>Relevance of Resources for Intended Action</t>
  </si>
  <si>
    <t>Availabiliy of Resources for Intended Action</t>
  </si>
  <si>
    <t>Opportunities and Threats</t>
  </si>
  <si>
    <t>Strategic Value</t>
  </si>
  <si>
    <t>Data Search &amp; Processing Capacity</t>
  </si>
  <si>
    <t>Harris et al. (1988)</t>
  </si>
  <si>
    <t>Family status or background variables</t>
  </si>
  <si>
    <t>Indices of family disruption (e.g., abuse divorce)</t>
  </si>
  <si>
    <t>Developmental/social history</t>
  </si>
  <si>
    <t>Cultural system or values of pupil’s family</t>
  </si>
  <si>
    <t>Parent Interviews</t>
  </si>
  <si>
    <t>School mobility/ transfers</t>
  </si>
  <si>
    <t>Absences</t>
  </si>
  <si>
    <t>Teacher interviews</t>
  </si>
  <si>
    <t>Pupil school record/ file review</t>
  </si>
  <si>
    <t>Academic functioning</t>
  </si>
  <si>
    <t>Severe Discrepancy in both Eng and Native language</t>
  </si>
  <si>
    <t>Comparison of scores in Eng &amp; Spanish</t>
  </si>
  <si>
    <t>General education history</t>
  </si>
  <si>
    <t>Socioeconomic indicators</t>
  </si>
  <si>
    <t>Frequency of moves / migration</t>
  </si>
  <si>
    <t>Received free lunch at school</t>
  </si>
  <si>
    <t xml:space="preserve">Language dominance/ proficiency assessments </t>
  </si>
  <si>
    <t>Comparison to students of similar backgrounds</t>
  </si>
  <si>
    <t>ESL teacher's input / recommendation</t>
  </si>
  <si>
    <t>Received instruction in bilingual program</t>
  </si>
  <si>
    <t>Years in ESL instruction</t>
  </si>
  <si>
    <t>Years of English instruction</t>
  </si>
  <si>
    <t>Progress in ESL instruction</t>
  </si>
  <si>
    <t>Teacher report/ interview</t>
  </si>
  <si>
    <t>Survey Question</t>
  </si>
  <si>
    <t>I can apply S4 in every case</t>
  </si>
  <si>
    <t>Env. Dis. Is measurable</t>
  </si>
  <si>
    <t>Cul. Dis. Is measurable</t>
  </si>
  <si>
    <t>Ec. Dis. Is measurable</t>
  </si>
  <si>
    <t>Pre-Service Prep</t>
  </si>
  <si>
    <t>Guidelines are clear</t>
  </si>
  <si>
    <t>Role in Cul. Dis. Clear</t>
  </si>
  <si>
    <t>Role in Env. Dis. clear</t>
  </si>
  <si>
    <t>Role in Ec. Dis. Clear</t>
  </si>
  <si>
    <t>S4 should remain</t>
  </si>
  <si>
    <t>Wider Context</t>
  </si>
  <si>
    <t>Structural Context</t>
  </si>
  <si>
    <t>Specific Context</t>
  </si>
  <si>
    <t>Cul.Dis…belief about ed</t>
  </si>
  <si>
    <t>Cul.Dis…access &amp; readiness</t>
  </si>
  <si>
    <t>Cul.Dis…language barrier</t>
  </si>
  <si>
    <t>Cul.Dis…religion differences</t>
  </si>
  <si>
    <t>Cul.Dis…social capital</t>
  </si>
  <si>
    <t>Ec. Dis includes poverty</t>
  </si>
  <si>
    <t>Ec. Dis. .. social class</t>
  </si>
  <si>
    <t>Ec. Dis…social marginalization</t>
  </si>
  <si>
    <t>Ec. Dis…segregation</t>
  </si>
  <si>
    <t>Ec. Dis…discrimination</t>
  </si>
  <si>
    <t>Ec. Dis…SES</t>
  </si>
  <si>
    <t>Env.Dis..exposure to toxins</t>
  </si>
  <si>
    <t>Env.Dis..lack of appropriate instruction</t>
  </si>
  <si>
    <t>Env.Dis.lack of early exp.</t>
  </si>
  <si>
    <t>Env.Dis...health care</t>
  </si>
  <si>
    <t>Env.Dis…parenting</t>
  </si>
  <si>
    <t>Env.Dis…setting conditions</t>
  </si>
  <si>
    <t>Q#</t>
  </si>
  <si>
    <t>Confidence can apply S4</t>
  </si>
  <si>
    <t>Influence of previous decisions</t>
  </si>
  <si>
    <t>Pressure to find eligible</t>
  </si>
  <si>
    <t>17.2, 18.31</t>
  </si>
  <si>
    <t>17.1, 18.1</t>
  </si>
  <si>
    <t>17.3, 18.1</t>
  </si>
  <si>
    <t>17.4, 18.1</t>
  </si>
  <si>
    <t>17.6, 18.1</t>
  </si>
  <si>
    <t>17.7, 18.5</t>
  </si>
  <si>
    <t>17.11, 18.2</t>
  </si>
  <si>
    <t>17.5, 18.33</t>
  </si>
  <si>
    <t>17.12, 18.32</t>
  </si>
  <si>
    <t>17.1, 18.8</t>
  </si>
  <si>
    <t>17.1, 18.9</t>
  </si>
  <si>
    <t>17.8, 18.24</t>
  </si>
  <si>
    <t>18.15, 19</t>
  </si>
  <si>
    <t>17.9, 18.26, 19</t>
  </si>
  <si>
    <t>17.9, 18.26, (19)</t>
  </si>
  <si>
    <t>Not ignored S4</t>
  </si>
  <si>
    <t>Not cirucumvented S4</t>
  </si>
  <si>
    <t>Resources to measure</t>
  </si>
  <si>
    <t>Not measurable</t>
  </si>
  <si>
    <t>Process/Pro. Make it difficult to apply</t>
  </si>
  <si>
    <t>Not adequately trained</t>
  </si>
  <si>
    <t>Disagree with S4</t>
  </si>
  <si>
    <t>Can't be applied everytime</t>
  </si>
  <si>
    <t>Don't understand S4</t>
  </si>
  <si>
    <t>Discriminatory</t>
  </si>
  <si>
    <t>SLD Survey</t>
  </si>
  <si>
    <t>Context</t>
  </si>
  <si>
    <t>Wider</t>
  </si>
  <si>
    <t>Structural</t>
  </si>
  <si>
    <t>Specific</t>
  </si>
  <si>
    <t>Statement</t>
  </si>
  <si>
    <t>Interviewee</t>
  </si>
  <si>
    <t>EDUCATIONAL HISTORY FACTORS</t>
  </si>
  <si>
    <t>ASSESSMENT &amp; PROCEDURAL SAFEGUARDS</t>
  </si>
  <si>
    <t>FAMILY &amp; HOME FACTORS</t>
  </si>
  <si>
    <t>LANGUAGE RELATED FACTORS</t>
  </si>
  <si>
    <t>GENERAL ED FACTORS</t>
  </si>
  <si>
    <t>Interactions</t>
  </si>
  <si>
    <t>Page/ Line #</t>
  </si>
  <si>
    <t>2.34-3.2</t>
  </si>
  <si>
    <t>Sue Pilot</t>
  </si>
  <si>
    <t>Availbility of Resources for Intended Action</t>
  </si>
  <si>
    <t>External Pressure, Self-effectiveness assessment</t>
  </si>
  <si>
    <t>3.5, 3.10-12</t>
  </si>
  <si>
    <t>Subtotals</t>
  </si>
  <si>
    <t>Category Subtotals</t>
  </si>
  <si>
    <t>% of Total</t>
  </si>
  <si>
    <t>Capacity and Power</t>
  </si>
  <si>
    <t>Motivation to   C &amp; P</t>
  </si>
  <si>
    <t>Subtotals of Family &amp; Home Factors</t>
  </si>
  <si>
    <t>Subtotals of Language Related Factors</t>
  </si>
  <si>
    <t>Subtotals of Assessment and Procedural Safeguards</t>
  </si>
  <si>
    <t>Subtotals of Educational History Factors</t>
  </si>
  <si>
    <t>Subtotals of General Ed Factors</t>
  </si>
  <si>
    <t>Weighted Percentages of the Interaction Process</t>
  </si>
  <si>
    <t>Totals</t>
  </si>
  <si>
    <t>Motivation %</t>
  </si>
  <si>
    <t>Capacity &amp; Power %</t>
  </si>
  <si>
    <t>Cognitions %</t>
  </si>
  <si>
    <t>Weighted Percentage of CIT Context &amp; Factors</t>
  </si>
  <si>
    <t>INTERACTIVE PROCESS LOOP OF CONTEXTUAL INTERACTION THEORY</t>
  </si>
  <si>
    <t>TOTALS</t>
  </si>
  <si>
    <t>SUB-TOTALS</t>
  </si>
  <si>
    <t>CONTEXTUAL FACTORS OF THE CONTEXTUAL INTERACTION THEORY</t>
  </si>
  <si>
    <t>Weighted Percentage for Non-Factor Questions</t>
  </si>
  <si>
    <t>Weighted Percentage of CIT Context &amp; Factors Totals</t>
  </si>
  <si>
    <t>Interaction Process Totals</t>
  </si>
  <si>
    <t>Expected Interaction Process Totals Without Survey Weighting</t>
  </si>
  <si>
    <t>Difference Between Actual and Expected Totals</t>
  </si>
  <si>
    <t>Average Percentage of  Movement Between Interaction Factors</t>
  </si>
  <si>
    <r>
      <t xml:space="preserve">A lot of times we get kids where we suspect there may be </t>
    </r>
    <r>
      <rPr>
        <sz val="11"/>
        <color rgb="FFFF0000"/>
        <rFont val="Calibri"/>
        <family val="2"/>
        <scheme val="minor"/>
      </rPr>
      <t xml:space="preserve">cultural impact </t>
    </r>
    <r>
      <rPr>
        <sz val="11"/>
        <color rgb="FF000000"/>
        <rFont val="Calibri"/>
        <family val="2"/>
        <scheme val="minor"/>
      </rPr>
      <t>and we provide more intensive instruction and bam, they just take off.</t>
    </r>
    <r>
      <rPr>
        <sz val="11"/>
        <color theme="1"/>
        <rFont val="Calibri"/>
        <family val="2"/>
        <scheme val="minor"/>
      </rPr>
      <t> </t>
    </r>
    <r>
      <rPr>
        <sz val="11"/>
        <color rgb="FF000000"/>
        <rFont val="Calibri"/>
        <family val="2"/>
        <scheme val="minor"/>
      </rPr>
      <t xml:space="preserve"> That kind of is a little telling sign oh, it's not likely to be a disability even though we might have that in the back of our mind. We say let's just try the intervening services before we even enter the question of could there be a disability. To me those</t>
    </r>
    <r>
      <rPr>
        <sz val="11"/>
        <color rgb="FFFF0000"/>
        <rFont val="Calibri"/>
        <family val="2"/>
        <scheme val="minor"/>
      </rPr>
      <t xml:space="preserve"> tier one and tier two interventions</t>
    </r>
    <r>
      <rPr>
        <sz val="11"/>
        <color rgb="FF000000"/>
        <rFont val="Calibri"/>
        <family val="2"/>
        <scheme val="minor"/>
      </rPr>
      <t xml:space="preserve"> are kind of a screening process in themselves. </t>
    </r>
    <r>
      <rPr>
        <sz val="11"/>
        <color theme="1"/>
        <rFont val="Calibri"/>
        <family val="2"/>
        <scheme val="minor"/>
      </rPr>
      <t> </t>
    </r>
  </si>
  <si>
    <r>
      <rPr>
        <sz val="11"/>
        <color rgb="FFFF0000"/>
        <rFont val="Calibri"/>
        <family val="2"/>
        <scheme val="minor"/>
      </rPr>
      <t>Family Background.</t>
    </r>
    <r>
      <rPr>
        <sz val="11"/>
        <color theme="1"/>
        <rFont val="Calibri"/>
        <family val="2"/>
        <scheme val="minor"/>
      </rPr>
      <t xml:space="preserve">..To me, those are what I would call mitigating factors that you look at in terms of what are possible reasons why a student might under achieve. </t>
    </r>
  </si>
  <si>
    <t>2.27-30</t>
  </si>
  <si>
    <t>Frames of reference, Interpretations</t>
  </si>
  <si>
    <r>
      <t xml:space="preserve"> In other words, </t>
    </r>
    <r>
      <rPr>
        <sz val="11"/>
        <color rgb="FFFF0000"/>
        <rFont val="Calibri"/>
        <family val="2"/>
        <scheme val="minor"/>
      </rPr>
      <t>teachers say</t>
    </r>
    <r>
      <rPr>
        <sz val="11"/>
        <color rgb="FF000000"/>
        <rFont val="Calibri"/>
        <family val="2"/>
        <scheme val="minor"/>
      </rPr>
      <t xml:space="preserve"> </t>
    </r>
    <r>
      <rPr>
        <sz val="8"/>
        <color theme="1"/>
        <rFont val="Times New Roman"/>
        <family val="1"/>
      </rPr>
      <t> </t>
    </r>
    <r>
      <rPr>
        <sz val="11"/>
        <color rgb="FF000000"/>
        <rFont val="Calibri"/>
        <family val="2"/>
        <scheme val="minor"/>
      </rPr>
      <t>that may be a factor but we don't think that explains everything</t>
    </r>
    <r>
      <rPr>
        <sz val="8"/>
        <color theme="1"/>
        <rFont val="Times New Roman"/>
        <family val="1"/>
      </rPr>
      <t> </t>
    </r>
    <r>
      <rPr>
        <sz val="11"/>
        <color rgb="FF000000"/>
        <rFont val="Calibri"/>
        <family val="2"/>
        <scheme val="minor"/>
      </rPr>
      <t xml:space="preserve">. That's often the perception I get. I'm trying to be a </t>
    </r>
    <r>
      <rPr>
        <sz val="11"/>
        <color rgb="FFFF0000"/>
        <rFont val="Calibri"/>
        <family val="2"/>
        <scheme val="minor"/>
      </rPr>
      <t>good soldier</t>
    </r>
    <r>
      <rPr>
        <sz val="11"/>
        <color rgb="FF000000"/>
        <rFont val="Calibri"/>
        <family val="2"/>
        <scheme val="minor"/>
      </rPr>
      <t xml:space="preserve"> and I raise that question at the meeting, when I see factors in the student's history that raise that question</t>
    </r>
    <r>
      <rPr>
        <sz val="8"/>
        <color theme="1"/>
        <rFont val="Times New Roman"/>
        <family val="1"/>
      </rPr>
      <t> </t>
    </r>
    <r>
      <rPr>
        <sz val="11"/>
        <color rgb="FF000000"/>
        <rFont val="Calibri"/>
        <family val="2"/>
        <scheme val="minor"/>
      </rPr>
      <t>.</t>
    </r>
    <r>
      <rPr>
        <sz val="8"/>
        <color theme="1"/>
        <rFont val="Times New Roman"/>
        <family val="1"/>
      </rPr>
      <t> </t>
    </r>
  </si>
  <si>
    <t>3.26-29</t>
  </si>
  <si>
    <t>3.30-31</t>
  </si>
  <si>
    <t>3.33-36</t>
  </si>
  <si>
    <t>Resources Available &amp; Accessible</t>
  </si>
  <si>
    <t>Availability of Resources for Intended Action</t>
  </si>
  <si>
    <r>
      <t xml:space="preserve">When a student has a </t>
    </r>
    <r>
      <rPr>
        <sz val="11"/>
        <color rgb="FFFF0000"/>
        <rFont val="Calibri"/>
        <family val="2"/>
        <scheme val="minor"/>
      </rPr>
      <t>family or personal background</t>
    </r>
    <r>
      <rPr>
        <sz val="11"/>
        <color rgb="FF000000"/>
        <rFont val="Calibri"/>
        <family val="2"/>
        <scheme val="minor"/>
      </rPr>
      <t xml:space="preserve"> </t>
    </r>
    <r>
      <rPr>
        <sz val="8"/>
        <color theme="1"/>
        <rFont val="Times New Roman"/>
        <family val="1"/>
      </rPr>
      <t> </t>
    </r>
    <r>
      <rPr>
        <sz val="11"/>
        <color rgb="FF000000"/>
        <rFont val="Calibri"/>
        <family val="2"/>
        <scheme val="minor"/>
      </rPr>
      <t xml:space="preserve">that could have a cultural or environmental impact, we carefully monitor that student with tier one and maybe tier two interventions as we're providing more </t>
    </r>
    <r>
      <rPr>
        <sz val="11"/>
        <color rgb="FFFF0000"/>
        <rFont val="Calibri"/>
        <family val="2"/>
        <scheme val="minor"/>
      </rPr>
      <t xml:space="preserve">significant interventions </t>
    </r>
  </si>
  <si>
    <r>
      <t xml:space="preserve">there's not a </t>
    </r>
    <r>
      <rPr>
        <sz val="11"/>
        <color rgb="FFFF0000"/>
        <rFont val="Calibri"/>
        <family val="2"/>
        <scheme val="minor"/>
      </rPr>
      <t>decision tree process</t>
    </r>
    <r>
      <rPr>
        <sz val="11"/>
        <color rgb="FF000000"/>
        <rFont val="Calibri"/>
        <family val="2"/>
        <scheme val="minor"/>
      </rPr>
      <t xml:space="preserve"> as far as I can tell</t>
    </r>
    <r>
      <rPr>
        <sz val="8"/>
        <color theme="1"/>
        <rFont val="Times New Roman"/>
        <family val="1"/>
      </rPr>
      <t> </t>
    </r>
  </si>
  <si>
    <r>
      <t xml:space="preserve">Yes, the student did have some </t>
    </r>
    <r>
      <rPr>
        <sz val="11"/>
        <color rgb="FFFF0000"/>
        <rFont val="Calibri"/>
        <family val="2"/>
        <scheme val="minor"/>
      </rPr>
      <t>environmental background concerns</t>
    </r>
    <r>
      <rPr>
        <sz val="11"/>
        <color rgb="FF000000"/>
        <rFont val="Calibri"/>
        <family val="2"/>
        <scheme val="minor"/>
      </rPr>
      <t xml:space="preserve"> but we mitigated that and they've been here this long and they have good </t>
    </r>
    <r>
      <rPr>
        <sz val="11"/>
        <color rgb="FFFF0000"/>
        <rFont val="Calibri"/>
        <family val="2"/>
        <scheme val="minor"/>
      </rPr>
      <t>attendance</t>
    </r>
    <r>
      <rPr>
        <sz val="11"/>
        <color rgb="FF000000"/>
        <rFont val="Calibri"/>
        <family val="2"/>
        <scheme val="minor"/>
      </rPr>
      <t xml:space="preserve"> and they have great </t>
    </r>
    <r>
      <rPr>
        <sz val="11"/>
        <color rgb="FFFF0000"/>
        <rFont val="Calibri"/>
        <family val="2"/>
        <scheme val="minor"/>
      </rPr>
      <t>family</t>
    </r>
    <r>
      <rPr>
        <sz val="11"/>
        <color rgb="FF000000"/>
        <rFont val="Calibri"/>
        <family val="2"/>
        <scheme val="minor"/>
      </rPr>
      <t xml:space="preserve"> and good practice and good</t>
    </r>
    <r>
      <rPr>
        <sz val="11"/>
        <color rgb="FFFF0000"/>
        <rFont val="Calibri"/>
        <family val="2"/>
        <scheme val="minor"/>
      </rPr>
      <t xml:space="preserve"> instruction</t>
    </r>
    <r>
      <rPr>
        <sz val="11"/>
        <color rgb="FF000000"/>
        <rFont val="Calibri"/>
        <family val="2"/>
        <scheme val="minor"/>
      </rPr>
      <t xml:space="preserve">. We think it has to be something else at this point like a learning disability. </t>
    </r>
  </si>
  <si>
    <t>4.9-10</t>
  </si>
  <si>
    <r>
      <t xml:space="preserve">I have kids for instance there is the cultural thing that we've excluded for several years pursuing a special education eval because they are </t>
    </r>
    <r>
      <rPr>
        <sz val="11"/>
        <color rgb="FFFF0000"/>
        <rFont val="Calibri"/>
        <family val="2"/>
        <scheme val="minor"/>
      </rPr>
      <t>native american</t>
    </r>
    <r>
      <rPr>
        <sz val="11"/>
        <color rgb="FF000000"/>
        <rFont val="Calibri"/>
        <family val="2"/>
        <scheme val="minor"/>
      </rPr>
      <t xml:space="preserve">. </t>
    </r>
  </si>
  <si>
    <t>4.14-18</t>
  </si>
  <si>
    <r>
      <t xml:space="preserve">I think they're showing a native cultural indicator which is go slow and make thoughtful decisions and that is how he is. </t>
    </r>
    <r>
      <rPr>
        <sz val="11"/>
        <color rgb="FFFF0000"/>
        <rFont val="Calibri"/>
        <family val="2"/>
        <scheme val="minor"/>
      </rPr>
      <t>We honored that dad</t>
    </r>
    <r>
      <rPr>
        <sz val="11"/>
        <color rgb="FF000000"/>
        <rFont val="Calibri"/>
        <family val="2"/>
        <scheme val="minor"/>
      </rPr>
      <t xml:space="preserve"> from a cultural exclusionary perspective and said we think it's a cultural thing going on. We're not going to pursue.</t>
    </r>
  </si>
  <si>
    <r>
      <t xml:space="preserve">I'd say </t>
    </r>
    <r>
      <rPr>
        <sz val="11"/>
        <color rgb="FFFF0000"/>
        <rFont val="Calibri"/>
        <family val="2"/>
        <scheme val="minor"/>
      </rPr>
      <t>educational history</t>
    </r>
    <r>
      <rPr>
        <sz val="11"/>
        <color rgb="FF000000"/>
        <rFont val="Calibri"/>
        <family val="2"/>
        <scheme val="minor"/>
      </rPr>
      <t xml:space="preserve"> because I've seen a lot of kids overcome poverty and movement with parents that support learning. It's the </t>
    </r>
    <r>
      <rPr>
        <sz val="11"/>
        <color rgb="FFFF0000"/>
        <rFont val="Calibri"/>
        <family val="2"/>
        <scheme val="minor"/>
      </rPr>
      <t>home factors and the educational history are almost equal to me</t>
    </r>
    <r>
      <rPr>
        <sz val="11"/>
        <color rgb="FF000000"/>
        <rFont val="Calibri"/>
        <family val="2"/>
        <scheme val="minor"/>
      </rPr>
      <t xml:space="preserve">. </t>
    </r>
  </si>
  <si>
    <t>4.25-27</t>
  </si>
  <si>
    <t>out of date stuff for ten years because I feel like you have to be able to work with the resources you're dealt and do the best job you can</t>
  </si>
  <si>
    <t>6.33-35</t>
  </si>
  <si>
    <t>7.8-9</t>
  </si>
  <si>
    <r>
      <t xml:space="preserve">but I think more current assessments are more designed to be more </t>
    </r>
    <r>
      <rPr>
        <sz val="11"/>
        <color rgb="FFFF0000"/>
        <rFont val="Calibri"/>
        <family val="2"/>
        <scheme val="minor"/>
      </rPr>
      <t>culturally fair</t>
    </r>
  </si>
  <si>
    <t xml:space="preserve">I feel like the kta is not so much diagnostic as confirming what we've seen in the classroom. </t>
  </si>
  <si>
    <t>7.22-23</t>
  </si>
  <si>
    <t>Opportunities and threats</t>
  </si>
  <si>
    <t>8.7-10</t>
  </si>
  <si>
    <t>Observation of Reality</t>
  </si>
  <si>
    <r>
      <t xml:space="preserve">I come back to the referring agent and I say did you guys consider that this might be an exclusionary factor from ever even qualifying regardless of the academic profile or the level of need. If we think there's an exclusionary factor, we're not supposed to go down the special ed route....To me, that's </t>
    </r>
    <r>
      <rPr>
        <sz val="11"/>
        <color rgb="FFFF0000"/>
        <rFont val="Calibri"/>
        <family val="2"/>
        <scheme val="minor"/>
      </rPr>
      <t>as much as I can do in my role</t>
    </r>
    <r>
      <rPr>
        <sz val="11"/>
        <color rgb="FF000000"/>
        <rFont val="Calibri"/>
        <family val="2"/>
        <scheme val="minor"/>
      </rPr>
      <t xml:space="preserve"> is say we have to consider these things.</t>
    </r>
  </si>
  <si>
    <r>
      <t xml:space="preserve">I have in the past been </t>
    </r>
    <r>
      <rPr>
        <sz val="11"/>
        <color rgb="FFFF0000"/>
        <rFont val="Calibri"/>
        <family val="2"/>
        <scheme val="minor"/>
      </rPr>
      <t>pressured</t>
    </r>
    <r>
      <rPr>
        <sz val="11"/>
        <color rgb="FF000000"/>
        <rFont val="Calibri"/>
        <family val="2"/>
        <scheme val="minor"/>
      </rPr>
      <t xml:space="preserve">, </t>
    </r>
  </si>
  <si>
    <t>8.38-9.3</t>
  </si>
  <si>
    <t>Relevance of resources for intended action</t>
  </si>
  <si>
    <r>
      <t xml:space="preserve">I know I will say I do think when you're in a team setting and you're not the one who is there with the student everyday, it's hard to be the straight laced one and say we </t>
    </r>
    <r>
      <rPr>
        <sz val="11"/>
        <color rgb="FFFF0000"/>
        <rFont val="Calibri"/>
        <family val="2"/>
        <scheme val="minor"/>
      </rPr>
      <t>have to obey all these regulations</t>
    </r>
    <r>
      <rPr>
        <sz val="11"/>
        <color rgb="FF000000"/>
        <rFont val="Calibri"/>
        <family val="2"/>
        <scheme val="minor"/>
      </rPr>
      <t xml:space="preserve">. The other thing I will say is when patterns of strengths and weakness first came in and I heard a speaker argue that eligibility criteria is so wide, you can drive a Mack truck through it. </t>
    </r>
    <r>
      <rPr>
        <sz val="11"/>
        <color rgb="FFFF0000"/>
        <rFont val="Calibri"/>
        <family val="2"/>
        <scheme val="minor"/>
      </rPr>
      <t>You can make anybody LD</t>
    </r>
    <r>
      <rPr>
        <sz val="11"/>
        <color rgb="FF000000"/>
        <rFont val="Calibri"/>
        <family val="2"/>
        <scheme val="minor"/>
      </rPr>
      <t>. Anybody has strengths and weaknesses.</t>
    </r>
  </si>
  <si>
    <t>9.9-12</t>
  </si>
  <si>
    <r>
      <t xml:space="preserve">I only have 11-12% of my kids that I can designate this level of funding support to and I want this student to be one of the 12%. I think </t>
    </r>
    <r>
      <rPr>
        <sz val="11"/>
        <color rgb="FFFF0000"/>
        <rFont val="Calibri"/>
        <family val="2"/>
        <scheme val="minor"/>
      </rPr>
      <t>schools should have the right to do that</t>
    </r>
    <r>
      <rPr>
        <sz val="11"/>
        <color rgb="FF000000"/>
        <rFont val="Calibri"/>
        <family val="2"/>
        <scheme val="minor"/>
      </rPr>
      <t xml:space="preserve">. </t>
    </r>
    <r>
      <rPr>
        <sz val="11"/>
        <color rgb="FFFF0000"/>
        <rFont val="Calibri"/>
        <family val="2"/>
        <scheme val="minor"/>
      </rPr>
      <t>There's times when I go okay, I'll look the other way</t>
    </r>
    <r>
      <rPr>
        <sz val="11"/>
        <color rgb="FF000000"/>
        <rFont val="Calibri"/>
        <family val="2"/>
        <scheme val="minor"/>
      </rPr>
      <t xml:space="preserve">. </t>
    </r>
  </si>
  <si>
    <t>I use that one gauge of 20%, 30%, 40% to help teams make the decision.</t>
  </si>
  <si>
    <t>9.38-39</t>
  </si>
  <si>
    <r>
      <t xml:space="preserve">I think </t>
    </r>
    <r>
      <rPr>
        <sz val="11"/>
        <color rgb="FFFF0000"/>
        <rFont val="Calibri"/>
        <family val="2"/>
        <scheme val="minor"/>
      </rPr>
      <t>attendance</t>
    </r>
    <r>
      <rPr>
        <sz val="11"/>
        <color rgb="FF000000"/>
        <rFont val="Calibri"/>
        <family val="2"/>
        <scheme val="minor"/>
      </rPr>
      <t xml:space="preserve"> is impacted or tied in with environmental because I've seen kids with high economic need and great attendance.</t>
    </r>
  </si>
  <si>
    <r>
      <t xml:space="preserve">Your own </t>
    </r>
    <r>
      <rPr>
        <sz val="11"/>
        <color rgb="FFFF0000"/>
        <rFont val="Calibri"/>
        <family val="2"/>
        <scheme val="minor"/>
      </rPr>
      <t>personal biases and experiences can color</t>
    </r>
    <r>
      <rPr>
        <sz val="11"/>
        <color rgb="FF000000"/>
        <rFont val="Calibri"/>
        <family val="2"/>
        <scheme val="minor"/>
      </rPr>
      <t xml:space="preserve"> who you think should and shouldn't be considered for an SLD eval but you have to listen carefully to the people that know the student and know the families and ask hard questions. Have we done interventions? Have we tried to get the kid to school? Have we found records? Who else has tried to help this student? Find all those answers and don't just say it's his third week of school, we don't have records yet, he can't read and we know his family is migrant but let's evaluate him for LD anyway. That shouldn't happen.</t>
    </r>
  </si>
  <si>
    <t>10-37-11.3</t>
  </si>
  <si>
    <t>Own goals &amp; values</t>
  </si>
  <si>
    <t>11.10-12</t>
  </si>
  <si>
    <r>
      <t xml:space="preserve">That's the other thing I'd like to tell people is when we're ruling out all the whole </t>
    </r>
    <r>
      <rPr>
        <sz val="11"/>
        <color rgb="FFFF0000"/>
        <rFont val="Calibri"/>
        <family val="2"/>
        <scheme val="minor"/>
      </rPr>
      <t xml:space="preserve">RTI thing </t>
    </r>
    <r>
      <rPr>
        <sz val="11"/>
        <color rgb="FF000000"/>
        <rFont val="Calibri"/>
        <family val="2"/>
        <scheme val="minor"/>
      </rPr>
      <t>around LD, to me intervention kind of helps rule out that environment is what's causing it and not a true LD.</t>
    </r>
  </si>
  <si>
    <t>11.15-19</t>
  </si>
  <si>
    <t>ALL</t>
  </si>
  <si>
    <r>
      <t>Not only that but it comes back to the thing where not only wrong is it that we're not perfect because the school is picking the 12% of the kids that need intervention at an intense level. Maybe there is some violation in the paperwork somewhere but oh, this kid is really low but it's because of other backgrounds, not a disability. If that's the worse crime that school is doing, well,</t>
    </r>
    <r>
      <rPr>
        <sz val="11"/>
        <color rgb="FFFF0000"/>
        <rFont val="Calibri"/>
        <family val="2"/>
        <scheme val="minor"/>
      </rPr>
      <t xml:space="preserve"> I can live with that</t>
    </r>
    <r>
      <rPr>
        <sz val="11"/>
        <color rgb="FF000000"/>
        <rFont val="Calibri"/>
        <family val="2"/>
        <scheme val="minor"/>
      </rPr>
      <t>.</t>
    </r>
  </si>
  <si>
    <r>
      <t>But, there are situations where we have resources and if the team says we want to give those resources to that student, okay.</t>
    </r>
    <r>
      <rPr>
        <sz val="11"/>
        <color rgb="FFFF0000"/>
        <rFont val="Calibri"/>
        <family val="2"/>
        <scheme val="minor"/>
      </rPr>
      <t xml:space="preserve"> I'm not going to stand in your way.</t>
    </r>
  </si>
  <si>
    <t>12.12-14</t>
  </si>
  <si>
    <t>Resources available and assessible</t>
  </si>
  <si>
    <t>Family &amp; Home Factors</t>
  </si>
  <si>
    <t>Language Related Factors</t>
  </si>
  <si>
    <t>Educational History Factors</t>
  </si>
  <si>
    <t>General Education Factors</t>
  </si>
  <si>
    <t>2/34-3.2</t>
  </si>
  <si>
    <t>3/5, 3/10-12</t>
  </si>
  <si>
    <t>3/33-36</t>
  </si>
  <si>
    <t>6/33-35</t>
  </si>
  <si>
    <t>8/38-9/3</t>
  </si>
  <si>
    <t>9/38-39</t>
  </si>
  <si>
    <t>2/27-30</t>
  </si>
  <si>
    <t>3/26-29</t>
  </si>
  <si>
    <t>3/30-31</t>
  </si>
  <si>
    <t>4/9-10</t>
  </si>
  <si>
    <t>4/14-18</t>
  </si>
  <si>
    <t>4/25-27</t>
  </si>
  <si>
    <t>7/8-9</t>
  </si>
  <si>
    <t>7/22-23</t>
  </si>
  <si>
    <t>8/7-10</t>
  </si>
  <si>
    <t>8/17</t>
  </si>
  <si>
    <t>9/9-12</t>
  </si>
  <si>
    <t>9/24</t>
  </si>
  <si>
    <t>10/37-11/3</t>
  </si>
  <si>
    <t>11/10-12</t>
  </si>
  <si>
    <t>11/15-19</t>
  </si>
  <si>
    <t>12/12-14</t>
  </si>
  <si>
    <t>Survey Question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</si>
</sst>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Calibri"/>
      <family val="2"/>
      <scheme val="minor"/>
    </font>
    <font>
      <sz val="9"/>
      <color theme="1"/>
      <name val="Calibri"/>
      <family val="2"/>
      <scheme val="minor"/>
    </font>
    <font>
      <sz val="9"/>
      <color indexed="81"/>
      <name val="Tahoma"/>
      <charset val="1"/>
    </font>
    <font>
      <b/>
      <sz val="9"/>
      <color indexed="81"/>
      <name val="Tahoma"/>
      <charset val="1"/>
    </font>
    <font>
      <sz val="11"/>
      <color theme="1"/>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FF0000"/>
      <name val="Calibri"/>
      <family val="2"/>
      <scheme val="minor"/>
    </font>
    <font>
      <sz val="11"/>
      <color rgb="FF000000"/>
      <name val="Calibri"/>
      <family val="2"/>
      <scheme val="minor"/>
    </font>
    <font>
      <sz val="8"/>
      <color theme="1"/>
      <name val="Times New Roman"/>
      <family val="1"/>
    </font>
    <font>
      <sz val="11"/>
      <name val="Calibri"/>
      <family val="2"/>
      <scheme val="minor"/>
    </font>
    <font>
      <sz val="11"/>
      <color theme="8"/>
      <name val="Calibri"/>
      <family val="2"/>
      <scheme val="minor"/>
    </font>
    <font>
      <sz val="11"/>
      <color theme="9"/>
      <name val="Calibri"/>
      <family val="2"/>
      <scheme val="minor"/>
    </font>
    <font>
      <sz val="14"/>
      <color theme="1"/>
      <name val="Calibri"/>
      <family val="2"/>
      <scheme val="minor"/>
    </font>
    <font>
      <b/>
      <sz val="14"/>
      <color theme="1"/>
      <name val="Calibri"/>
      <family val="2"/>
      <scheme val="minor"/>
    </font>
    <font>
      <sz val="14"/>
      <name val="Calibri"/>
      <family val="2"/>
      <scheme val="minor"/>
    </font>
    <font>
      <b/>
      <sz val="11"/>
      <color theme="8"/>
      <name val="Calibri"/>
      <family val="2"/>
      <scheme val="minor"/>
    </font>
  </fonts>
  <fills count="14">
    <fill>
      <patternFill patternType="none"/>
    </fill>
    <fill>
      <patternFill patternType="gray125"/>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FF99"/>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theme="0"/>
        <bgColor indexed="64"/>
      </patternFill>
    </fill>
    <fill>
      <patternFill patternType="solid">
        <fgColor theme="5" tint="0.79998168889431442"/>
        <bgColor indexed="64"/>
      </patternFill>
    </fill>
    <fill>
      <patternFill patternType="solid">
        <fgColor theme="5"/>
        <bgColor indexed="64"/>
      </patternFill>
    </fill>
    <fill>
      <patternFill patternType="solid">
        <fgColor theme="4" tint="0.79998168889431442"/>
        <bgColor indexed="64"/>
      </patternFill>
    </fill>
    <fill>
      <patternFill patternType="solid">
        <fgColor theme="5" tint="0.59999389629810485"/>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5">
    <xf numFmtId="0" fontId="0" fillId="0" borderId="0"/>
    <xf numFmtId="9" fontId="4" fillId="0" borderId="0" applyFont="0" applyFill="0" applyBorder="0" applyAlignment="0" applyProtection="0"/>
    <xf numFmtId="0" fontId="5" fillId="6" borderId="0" applyNumberFormat="0" applyBorder="0" applyAlignment="0" applyProtection="0"/>
    <xf numFmtId="0" fontId="6" fillId="7" borderId="0" applyNumberFormat="0" applyBorder="0" applyAlignment="0" applyProtection="0"/>
    <xf numFmtId="0" fontId="7" fillId="8" borderId="0" applyNumberFormat="0" applyBorder="0" applyAlignment="0" applyProtection="0"/>
  </cellStyleXfs>
  <cellXfs count="214">
    <xf numFmtId="0" fontId="0" fillId="0" borderId="0" xfId="0"/>
    <xf numFmtId="0" fontId="0" fillId="0" borderId="0" xfId="0" applyAlignment="1">
      <alignment wrapText="1"/>
    </xf>
    <xf numFmtId="0" fontId="0" fillId="0" borderId="0" xfId="0" applyAlignment="1">
      <alignment horizontal="left" wrapText="1"/>
    </xf>
    <xf numFmtId="0" fontId="0" fillId="2" borderId="0" xfId="0" applyFill="1" applyAlignment="1">
      <alignment wrapText="1"/>
    </xf>
    <xf numFmtId="0" fontId="0" fillId="2" borderId="0" xfId="0" applyFill="1" applyAlignment="1">
      <alignment horizontal="left" wrapText="1"/>
    </xf>
    <xf numFmtId="0" fontId="0" fillId="2" borderId="0" xfId="0" applyFill="1"/>
    <xf numFmtId="0" fontId="0" fillId="2" borderId="0" xfId="0" applyFill="1" applyAlignment="1">
      <alignment horizontal="center" vertical="center" wrapText="1"/>
    </xf>
    <xf numFmtId="0" fontId="0" fillId="0" borderId="0" xfId="0" applyAlignment="1">
      <alignment horizontal="center" vertical="center"/>
    </xf>
    <xf numFmtId="0" fontId="0" fillId="2" borderId="0" xfId="0" applyFill="1" applyAlignment="1">
      <alignment horizontal="center" vertical="center"/>
    </xf>
    <xf numFmtId="0" fontId="0" fillId="0" borderId="0" xfId="0" applyAlignment="1">
      <alignment horizontal="center"/>
    </xf>
    <xf numFmtId="0" fontId="1" fillId="4" borderId="1" xfId="0" applyFont="1" applyFill="1" applyBorder="1" applyAlignment="1">
      <alignment horizontal="center" wrapText="1"/>
    </xf>
    <xf numFmtId="0" fontId="1" fillId="4" borderId="0" xfId="0" applyFont="1" applyFill="1" applyAlignment="1">
      <alignment horizontal="center" wrapText="1"/>
    </xf>
    <xf numFmtId="0" fontId="0" fillId="4" borderId="0" xfId="0" applyFill="1" applyAlignment="1">
      <alignment horizontal="center" vertical="center"/>
    </xf>
    <xf numFmtId="0" fontId="0" fillId="0" borderId="6" xfId="0" applyBorder="1" applyAlignment="1">
      <alignment vertical="center" wrapText="1"/>
    </xf>
    <xf numFmtId="0" fontId="0" fillId="0" borderId="7" xfId="0" applyBorder="1" applyAlignment="1">
      <alignment horizontal="center" vertical="center"/>
    </xf>
    <xf numFmtId="0" fontId="0" fillId="4" borderId="7" xfId="0" applyFill="1" applyBorder="1" applyAlignment="1">
      <alignment horizontal="center" vertical="center"/>
    </xf>
    <xf numFmtId="0" fontId="0" fillId="0" borderId="9" xfId="0" applyFont="1" applyBorder="1" applyAlignment="1">
      <alignment horizontal="left" vertical="top" wrapText="1"/>
    </xf>
    <xf numFmtId="0" fontId="0" fillId="0" borderId="0" xfId="0" applyBorder="1" applyAlignment="1">
      <alignment horizontal="center" vertical="center"/>
    </xf>
    <xf numFmtId="0" fontId="0" fillId="4" borderId="0" xfId="0" applyFill="1" applyBorder="1" applyAlignment="1">
      <alignment horizontal="center" vertical="center"/>
    </xf>
    <xf numFmtId="0" fontId="0" fillId="0" borderId="11" xfId="0" applyBorder="1" applyAlignment="1">
      <alignment vertical="center" wrapText="1"/>
    </xf>
    <xf numFmtId="0" fontId="0" fillId="0" borderId="5" xfId="0" applyBorder="1" applyAlignment="1">
      <alignment horizontal="center" vertical="center"/>
    </xf>
    <xf numFmtId="0" fontId="0" fillId="4" borderId="5" xfId="0" applyFill="1" applyBorder="1" applyAlignment="1">
      <alignment horizontal="center" vertical="center"/>
    </xf>
    <xf numFmtId="0" fontId="0" fillId="0" borderId="0" xfId="0" applyAlignment="1" applyProtection="1">
      <alignment wrapText="1"/>
      <protection locked="0"/>
    </xf>
    <xf numFmtId="0" fontId="1" fillId="0" borderId="1" xfId="0" applyFont="1" applyBorder="1" applyAlignment="1" applyProtection="1">
      <alignment horizontal="center" wrapText="1"/>
      <protection locked="0"/>
    </xf>
    <xf numFmtId="0" fontId="1" fillId="4" borderId="1" xfId="0" applyFont="1" applyFill="1" applyBorder="1" applyAlignment="1" applyProtection="1">
      <alignment horizontal="center" wrapText="1"/>
      <protection locked="0"/>
    </xf>
    <xf numFmtId="0" fontId="0" fillId="5" borderId="0" xfId="0" applyFill="1" applyAlignment="1">
      <alignment wrapText="1"/>
    </xf>
    <xf numFmtId="0" fontId="0" fillId="5" borderId="0" xfId="0" applyFill="1" applyAlignment="1">
      <alignment horizontal="center" vertical="center"/>
    </xf>
    <xf numFmtId="0" fontId="0" fillId="5" borderId="0" xfId="0" applyFill="1"/>
    <xf numFmtId="0" fontId="1" fillId="0" borderId="13" xfId="0" applyFont="1" applyBorder="1" applyAlignment="1" applyProtection="1">
      <alignment horizontal="center" wrapText="1"/>
      <protection locked="0"/>
    </xf>
    <xf numFmtId="0" fontId="1" fillId="4" borderId="13" xfId="0" applyFont="1" applyFill="1" applyBorder="1" applyAlignment="1" applyProtection="1">
      <alignment horizontal="center" wrapText="1"/>
      <protection locked="0"/>
    </xf>
    <xf numFmtId="0" fontId="0" fillId="2" borderId="2" xfId="0" applyFill="1" applyBorder="1"/>
    <xf numFmtId="0" fontId="0" fillId="2" borderId="3" xfId="0" applyFill="1" applyBorder="1" applyAlignment="1">
      <alignment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2" borderId="2" xfId="0" applyFill="1" applyBorder="1" applyAlignment="1">
      <alignment wrapText="1"/>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0" fillId="5" borderId="2" xfId="0" applyFill="1" applyBorder="1" applyAlignment="1">
      <alignment wrapText="1"/>
    </xf>
    <xf numFmtId="0" fontId="0" fillId="5" borderId="3" xfId="0" applyFill="1" applyBorder="1" applyAlignment="1">
      <alignment wrapText="1"/>
    </xf>
    <xf numFmtId="0" fontId="0" fillId="5" borderId="3" xfId="0" applyFill="1" applyBorder="1" applyAlignment="1">
      <alignment horizontal="center" vertical="center"/>
    </xf>
    <xf numFmtId="0" fontId="0" fillId="5" borderId="4" xfId="0" applyFill="1" applyBorder="1" applyAlignment="1">
      <alignment horizontal="center" vertical="center"/>
    </xf>
    <xf numFmtId="0" fontId="0" fillId="0" borderId="14" xfId="0" applyBorder="1"/>
    <xf numFmtId="0" fontId="0" fillId="0" borderId="14" xfId="0" applyBorder="1" applyAlignment="1">
      <alignment wrapText="1"/>
    </xf>
    <xf numFmtId="0" fontId="0" fillId="0" borderId="14" xfId="0" applyBorder="1" applyAlignment="1">
      <alignment horizontal="center" vertical="center"/>
    </xf>
    <xf numFmtId="0" fontId="0" fillId="4" borderId="14" xfId="0" applyFill="1" applyBorder="1" applyAlignment="1">
      <alignment horizontal="center" vertical="center"/>
    </xf>
    <xf numFmtId="0" fontId="0" fillId="0" borderId="0" xfId="0" applyAlignment="1" applyProtection="1">
      <alignment horizontal="center" wrapText="1"/>
      <protection locked="0"/>
    </xf>
    <xf numFmtId="0" fontId="0" fillId="0" borderId="7" xfId="0" applyBorder="1" applyAlignment="1">
      <alignment horizontal="center" vertical="center"/>
    </xf>
    <xf numFmtId="0" fontId="0" fillId="0" borderId="0" xfId="0" applyBorder="1" applyAlignment="1">
      <alignment horizontal="center" vertical="center"/>
    </xf>
    <xf numFmtId="0" fontId="0" fillId="0" borderId="7" xfId="0" applyBorder="1" applyAlignment="1">
      <alignment horizontal="left" vertical="center" wrapText="1"/>
    </xf>
    <xf numFmtId="0" fontId="0" fillId="0" borderId="0" xfId="0" applyBorder="1" applyAlignment="1">
      <alignment horizontal="left" vertical="center" wrapText="1"/>
    </xf>
    <xf numFmtId="0" fontId="0" fillId="4" borderId="7" xfId="0" applyFill="1" applyBorder="1" applyAlignment="1">
      <alignment horizontal="center" vertical="center"/>
    </xf>
    <xf numFmtId="0" fontId="0" fillId="4" borderId="0" xfId="0" applyFill="1" applyBorder="1" applyAlignment="1">
      <alignment horizontal="center" vertical="center"/>
    </xf>
    <xf numFmtId="2" fontId="0" fillId="0" borderId="0" xfId="0" applyNumberFormat="1"/>
    <xf numFmtId="0" fontId="0" fillId="4" borderId="0" xfId="0" applyFill="1" applyAlignment="1">
      <alignment horizontal="center"/>
    </xf>
    <xf numFmtId="0" fontId="0" fillId="0" borderId="7" xfId="0" applyBorder="1" applyAlignment="1">
      <alignment horizontal="left" vertical="center" wrapText="1"/>
    </xf>
    <xf numFmtId="0" fontId="0" fillId="0" borderId="0" xfId="0" applyBorder="1" applyAlignment="1">
      <alignment horizontal="left" vertical="center" wrapText="1"/>
    </xf>
    <xf numFmtId="0" fontId="0" fillId="0" borderId="0" xfId="0" applyFill="1"/>
    <xf numFmtId="0" fontId="0" fillId="0" borderId="0" xfId="0" applyFill="1" applyAlignment="1">
      <alignment horizontal="left" wrapText="1"/>
    </xf>
    <xf numFmtId="0" fontId="0" fillId="0" borderId="0" xfId="0" applyFill="1" applyBorder="1" applyAlignment="1">
      <alignment horizontal="center" vertical="center"/>
    </xf>
    <xf numFmtId="0" fontId="0" fillId="0" borderId="0" xfId="0" applyFill="1" applyAlignment="1">
      <alignment horizontal="center" vertical="center"/>
    </xf>
    <xf numFmtId="0" fontId="0" fillId="0" borderId="15" xfId="0" applyBorder="1"/>
    <xf numFmtId="0" fontId="0" fillId="0" borderId="15" xfId="0" applyBorder="1" applyAlignment="1">
      <alignment wrapText="1"/>
    </xf>
    <xf numFmtId="0" fontId="1" fillId="0" borderId="0" xfId="0" applyFont="1" applyBorder="1" applyAlignment="1" applyProtection="1">
      <alignment horizontal="center" wrapText="1"/>
      <protection locked="0"/>
    </xf>
    <xf numFmtId="0" fontId="0" fillId="0" borderId="0" xfId="0" applyBorder="1"/>
    <xf numFmtId="0" fontId="1" fillId="0" borderId="0" xfId="0" applyFont="1"/>
    <xf numFmtId="0" fontId="1" fillId="0" borderId="0" xfId="0" applyFont="1" applyFill="1" applyBorder="1"/>
    <xf numFmtId="0" fontId="1" fillId="0" borderId="0" xfId="0" applyFont="1" applyFill="1" applyBorder="1" applyAlignment="1" applyProtection="1">
      <alignment horizontal="center" wrapText="1"/>
      <protection locked="0"/>
    </xf>
    <xf numFmtId="0" fontId="9" fillId="0" borderId="0" xfId="0" applyFont="1" applyAlignment="1">
      <alignment wrapText="1"/>
    </xf>
    <xf numFmtId="0" fontId="0" fillId="0" borderId="0" xfId="0" applyFont="1"/>
    <xf numFmtId="0" fontId="0" fillId="0" borderId="0" xfId="0" applyFont="1" applyAlignment="1">
      <alignment vertical="center" wrapText="1"/>
    </xf>
    <xf numFmtId="0" fontId="0" fillId="0" borderId="7" xfId="0" applyBorder="1" applyAlignment="1">
      <alignment horizontal="center" vertical="center" wrapText="1"/>
    </xf>
    <xf numFmtId="0" fontId="0" fillId="0" borderId="0" xfId="0"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center" wrapText="1"/>
    </xf>
    <xf numFmtId="0" fontId="0" fillId="2" borderId="3" xfId="0" applyFill="1" applyBorder="1" applyAlignment="1">
      <alignment horizontal="center" wrapText="1"/>
    </xf>
    <xf numFmtId="0" fontId="0" fillId="5" borderId="3" xfId="0" applyFill="1" applyBorder="1" applyAlignment="1">
      <alignment horizontal="center" wrapText="1"/>
    </xf>
    <xf numFmtId="0" fontId="0" fillId="0" borderId="14" xfId="0" applyBorder="1" applyAlignment="1">
      <alignment horizontal="center" wrapText="1"/>
    </xf>
    <xf numFmtId="0" fontId="0" fillId="0" borderId="3" xfId="0" applyBorder="1" applyAlignment="1">
      <alignment wrapText="1"/>
    </xf>
    <xf numFmtId="0" fontId="0" fillId="0" borderId="0" xfId="0" applyBorder="1" applyAlignment="1">
      <alignment wrapText="1"/>
    </xf>
    <xf numFmtId="0" fontId="0" fillId="0" borderId="3" xfId="0" applyBorder="1" applyAlignment="1">
      <alignment horizontal="center" wrapText="1"/>
    </xf>
    <xf numFmtId="0" fontId="0" fillId="0" borderId="3" xfId="0" applyBorder="1" applyAlignment="1">
      <alignment horizontal="center"/>
    </xf>
    <xf numFmtId="0" fontId="0" fillId="0" borderId="0" xfId="0" applyBorder="1" applyAlignment="1">
      <alignment horizontal="center" wrapText="1"/>
    </xf>
    <xf numFmtId="0" fontId="0" fillId="0" borderId="3" xfId="0" applyBorder="1" applyAlignment="1">
      <alignment horizontal="center" vertical="center"/>
    </xf>
    <xf numFmtId="0" fontId="0" fillId="2" borderId="0" xfId="0" applyFill="1" applyBorder="1" applyAlignment="1">
      <alignment horizontal="center" vertical="center"/>
    </xf>
    <xf numFmtId="0" fontId="0" fillId="4" borderId="3" xfId="0" applyFill="1" applyBorder="1" applyAlignment="1">
      <alignment horizontal="center" vertical="center"/>
    </xf>
    <xf numFmtId="0" fontId="0" fillId="4" borderId="4" xfId="0" applyFill="1" applyBorder="1" applyAlignment="1">
      <alignment horizontal="center" vertical="center"/>
    </xf>
    <xf numFmtId="0" fontId="0" fillId="0" borderId="4" xfId="0" applyBorder="1" applyAlignment="1">
      <alignment horizontal="center"/>
    </xf>
    <xf numFmtId="0" fontId="0" fillId="0" borderId="0" xfId="0" applyBorder="1" applyAlignment="1">
      <alignment horizontal="center"/>
    </xf>
    <xf numFmtId="0" fontId="0" fillId="0" borderId="14" xfId="0" applyBorder="1" applyAlignment="1">
      <alignment horizontal="center"/>
    </xf>
    <xf numFmtId="0" fontId="0" fillId="0" borderId="7" xfId="0" applyBorder="1" applyAlignment="1">
      <alignment wrapText="1"/>
    </xf>
    <xf numFmtId="0" fontId="0" fillId="0" borderId="7" xfId="0" applyBorder="1" applyAlignment="1">
      <alignment horizontal="center"/>
    </xf>
    <xf numFmtId="0" fontId="0" fillId="0" borderId="8" xfId="0" applyBorder="1" applyAlignment="1">
      <alignment horizontal="center"/>
    </xf>
    <xf numFmtId="9" fontId="0" fillId="0" borderId="0" xfId="1" applyFont="1"/>
    <xf numFmtId="10" fontId="0" fillId="2" borderId="3" xfId="1" applyNumberFormat="1" applyFont="1" applyFill="1" applyBorder="1" applyAlignment="1">
      <alignment horizontal="center" wrapText="1"/>
    </xf>
    <xf numFmtId="0" fontId="1" fillId="4" borderId="2" xfId="0" applyFont="1" applyFill="1" applyBorder="1" applyAlignment="1">
      <alignment horizontal="center" wrapText="1"/>
    </xf>
    <xf numFmtId="10" fontId="0" fillId="2" borderId="3" xfId="1" applyNumberFormat="1" applyFont="1" applyFill="1" applyBorder="1" applyAlignment="1">
      <alignment horizontal="center" vertical="center" wrapText="1"/>
    </xf>
    <xf numFmtId="10" fontId="0" fillId="0" borderId="0" xfId="1" applyNumberFormat="1" applyFont="1"/>
    <xf numFmtId="10" fontId="0" fillId="2" borderId="4" xfId="1" applyNumberFormat="1" applyFont="1" applyFill="1" applyBorder="1" applyAlignment="1">
      <alignment horizontal="center" vertical="center" wrapText="1"/>
    </xf>
    <xf numFmtId="0" fontId="12" fillId="0" borderId="0" xfId="0" applyFont="1" applyAlignment="1">
      <alignment horizontal="center" wrapText="1"/>
    </xf>
    <xf numFmtId="0" fontId="12" fillId="0" borderId="0" xfId="0" applyFont="1" applyAlignment="1">
      <alignment horizontal="center" vertical="center"/>
    </xf>
    <xf numFmtId="0" fontId="12" fillId="4" borderId="0" xfId="0" applyFont="1" applyFill="1" applyAlignment="1">
      <alignment horizontal="center" vertical="center"/>
    </xf>
    <xf numFmtId="0" fontId="12" fillId="0" borderId="0" xfId="0" applyFont="1"/>
    <xf numFmtId="0" fontId="12" fillId="0" borderId="14" xfId="0" applyFont="1" applyBorder="1" applyAlignment="1">
      <alignment horizontal="center" wrapText="1"/>
    </xf>
    <xf numFmtId="0" fontId="12" fillId="0" borderId="14" xfId="0" applyFont="1" applyBorder="1" applyAlignment="1">
      <alignment horizontal="center" vertical="center"/>
    </xf>
    <xf numFmtId="0" fontId="12" fillId="4" borderId="14" xfId="0" applyFont="1" applyFill="1" applyBorder="1" applyAlignment="1">
      <alignment horizontal="center" vertical="center"/>
    </xf>
    <xf numFmtId="0" fontId="12" fillId="0" borderId="0" xfId="0" applyFont="1" applyFill="1" applyBorder="1" applyAlignment="1">
      <alignment horizontal="center" vertical="center"/>
    </xf>
    <xf numFmtId="0" fontId="12" fillId="0" borderId="0" xfId="0" applyFont="1" applyAlignment="1">
      <alignment horizontal="center"/>
    </xf>
    <xf numFmtId="0" fontId="12" fillId="0" borderId="0" xfId="0" applyFont="1" applyBorder="1" applyAlignment="1">
      <alignment horizontal="center" wrapText="1"/>
    </xf>
    <xf numFmtId="0" fontId="12" fillId="0" borderId="0" xfId="0" applyFont="1" applyBorder="1" applyAlignment="1">
      <alignment horizontal="center" vertical="center"/>
    </xf>
    <xf numFmtId="0" fontId="12" fillId="4" borderId="0" xfId="0" applyFont="1" applyFill="1" applyBorder="1" applyAlignment="1">
      <alignment horizontal="center" vertical="center"/>
    </xf>
    <xf numFmtId="2" fontId="12" fillId="0" borderId="0" xfId="0" applyNumberFormat="1" applyFont="1"/>
    <xf numFmtId="9" fontId="12" fillId="0" borderId="0" xfId="1" applyFont="1"/>
    <xf numFmtId="10" fontId="0" fillId="2" borderId="0" xfId="1" applyNumberFormat="1" applyFont="1" applyFill="1" applyBorder="1" applyAlignment="1">
      <alignment horizontal="center" vertical="center" wrapText="1"/>
    </xf>
    <xf numFmtId="9" fontId="12" fillId="0" borderId="0" xfId="1" applyFont="1" applyFill="1" applyBorder="1" applyAlignment="1">
      <alignment horizontal="center" vertical="center"/>
    </xf>
    <xf numFmtId="2" fontId="12" fillId="0" borderId="0" xfId="1" applyNumberFormat="1" applyFont="1" applyFill="1" applyBorder="1" applyAlignment="1">
      <alignment horizontal="center" vertical="center"/>
    </xf>
    <xf numFmtId="9" fontId="0" fillId="2" borderId="0" xfId="1" applyFont="1" applyFill="1"/>
    <xf numFmtId="9" fontId="0" fillId="2" borderId="0" xfId="0" applyNumberFormat="1" applyFill="1" applyAlignment="1">
      <alignment horizontal="right" wrapText="1"/>
    </xf>
    <xf numFmtId="2" fontId="12" fillId="0" borderId="0" xfId="0" applyNumberFormat="1" applyFont="1" applyFill="1" applyBorder="1" applyAlignment="1">
      <alignment horizontal="center" vertical="center"/>
    </xf>
    <xf numFmtId="0" fontId="0" fillId="0" borderId="0" xfId="0" applyFill="1" applyAlignment="1">
      <alignment horizontal="center" wrapText="1"/>
    </xf>
    <xf numFmtId="0" fontId="12" fillId="0" borderId="0" xfId="0" applyFont="1" applyFill="1" applyAlignment="1">
      <alignment horizontal="center" vertical="center"/>
    </xf>
    <xf numFmtId="0" fontId="12" fillId="0" borderId="0" xfId="0" applyFont="1" applyFill="1" applyAlignment="1">
      <alignment horizontal="center" wrapText="1"/>
    </xf>
    <xf numFmtId="2" fontId="12" fillId="0" borderId="0" xfId="1" applyNumberFormat="1" applyFont="1" applyBorder="1" applyAlignment="1">
      <alignment horizontal="center" vertical="center"/>
    </xf>
    <xf numFmtId="10" fontId="13" fillId="0" borderId="0" xfId="1" applyNumberFormat="1" applyFont="1" applyBorder="1" applyAlignment="1">
      <alignment horizontal="center" wrapText="1"/>
    </xf>
    <xf numFmtId="10" fontId="13" fillId="0" borderId="0" xfId="1" applyNumberFormat="1" applyFont="1" applyBorder="1" applyAlignment="1">
      <alignment horizontal="center" vertical="center"/>
    </xf>
    <xf numFmtId="10" fontId="13" fillId="0" borderId="0" xfId="1" applyNumberFormat="1" applyFont="1"/>
    <xf numFmtId="2" fontId="13" fillId="0" borderId="0" xfId="0" applyNumberFormat="1" applyFont="1"/>
    <xf numFmtId="10" fontId="0" fillId="2" borderId="0" xfId="1" applyNumberFormat="1" applyFont="1" applyFill="1"/>
    <xf numFmtId="10" fontId="5" fillId="6" borderId="0" xfId="2" applyNumberFormat="1" applyBorder="1" applyAlignment="1">
      <alignment horizontal="center" wrapText="1"/>
    </xf>
    <xf numFmtId="10" fontId="7" fillId="8" borderId="0" xfId="4" applyNumberFormat="1" applyBorder="1" applyAlignment="1">
      <alignment horizontal="center" wrapText="1"/>
    </xf>
    <xf numFmtId="10" fontId="5" fillId="6" borderId="0" xfId="2" applyNumberFormat="1" applyBorder="1" applyAlignment="1">
      <alignment horizontal="center" vertical="center"/>
    </xf>
    <xf numFmtId="10" fontId="7" fillId="8" borderId="0" xfId="4" applyNumberFormat="1" applyBorder="1" applyAlignment="1">
      <alignment horizontal="center" vertical="center"/>
    </xf>
    <xf numFmtId="0" fontId="1" fillId="4" borderId="2" xfId="0" applyFont="1" applyFill="1" applyBorder="1" applyAlignment="1" applyProtection="1">
      <alignment horizontal="center" wrapText="1"/>
      <protection locked="0"/>
    </xf>
    <xf numFmtId="0" fontId="1" fillId="4" borderId="6" xfId="0" applyFont="1" applyFill="1" applyBorder="1" applyAlignment="1" applyProtection="1">
      <alignment horizontal="center" wrapText="1"/>
      <protection locked="0"/>
    </xf>
    <xf numFmtId="0" fontId="1" fillId="0" borderId="4" xfId="0" applyFont="1" applyBorder="1" applyAlignment="1" applyProtection="1">
      <alignment horizontal="center" wrapText="1"/>
      <protection locked="0"/>
    </xf>
    <xf numFmtId="0" fontId="1" fillId="0" borderId="8" xfId="0" applyFont="1" applyBorder="1" applyAlignment="1" applyProtection="1">
      <alignment horizontal="center" wrapText="1"/>
      <protection locked="0"/>
    </xf>
    <xf numFmtId="0" fontId="13" fillId="0" borderId="0" xfId="0" applyFont="1" applyAlignment="1">
      <alignment horizontal="center"/>
    </xf>
    <xf numFmtId="10" fontId="5" fillId="6" borderId="0" xfId="2" applyNumberFormat="1"/>
    <xf numFmtId="10" fontId="7" fillId="8" borderId="0" xfId="4" applyNumberFormat="1"/>
    <xf numFmtId="10" fontId="13" fillId="0" borderId="0" xfId="1" applyNumberFormat="1" applyFont="1" applyBorder="1" applyAlignment="1">
      <alignment horizontal="right" wrapText="1"/>
    </xf>
    <xf numFmtId="10" fontId="7" fillId="8" borderId="0" xfId="4" applyNumberFormat="1" applyBorder="1" applyAlignment="1">
      <alignment horizontal="right" wrapText="1"/>
    </xf>
    <xf numFmtId="10" fontId="5" fillId="6" borderId="0" xfId="2" applyNumberFormat="1" applyBorder="1" applyAlignment="1">
      <alignment horizontal="right" wrapText="1"/>
    </xf>
    <xf numFmtId="10" fontId="7" fillId="8" borderId="0" xfId="4" applyNumberFormat="1" applyBorder="1" applyAlignment="1">
      <alignment horizontal="right" vertical="center"/>
    </xf>
    <xf numFmtId="10" fontId="13" fillId="0" borderId="0" xfId="1" applyNumberFormat="1" applyFont="1" applyBorder="1" applyAlignment="1">
      <alignment horizontal="right" vertical="center"/>
    </xf>
    <xf numFmtId="10" fontId="13" fillId="0" borderId="0" xfId="1" applyNumberFormat="1" applyFont="1" applyAlignment="1">
      <alignment horizontal="right"/>
    </xf>
    <xf numFmtId="10" fontId="5" fillId="6" borderId="0" xfId="2" applyNumberFormat="1" applyBorder="1" applyAlignment="1">
      <alignment horizontal="right" vertical="center"/>
    </xf>
    <xf numFmtId="10" fontId="0" fillId="0" borderId="0" xfId="0" applyNumberFormat="1"/>
    <xf numFmtId="0" fontId="11" fillId="10" borderId="0" xfId="0" applyFont="1" applyFill="1"/>
    <xf numFmtId="0" fontId="0" fillId="10" borderId="0" xfId="0" applyFill="1"/>
    <xf numFmtId="10" fontId="7" fillId="9" borderId="0" xfId="4" applyNumberFormat="1" applyFill="1"/>
    <xf numFmtId="0" fontId="0" fillId="0" borderId="7" xfId="0" applyBorder="1" applyAlignment="1">
      <alignment vertical="center" wrapText="1"/>
    </xf>
    <xf numFmtId="10" fontId="7" fillId="9" borderId="0" xfId="4" applyNumberFormat="1" applyFill="1" applyBorder="1" applyAlignment="1">
      <alignment horizontal="center" vertical="center"/>
    </xf>
    <xf numFmtId="10" fontId="5" fillId="9" borderId="0" xfId="2" applyNumberFormat="1" applyFill="1" applyBorder="1" applyAlignment="1">
      <alignment horizontal="right" wrapText="1"/>
    </xf>
    <xf numFmtId="10" fontId="16" fillId="8" borderId="17" xfId="4" applyNumberFormat="1" applyFont="1" applyBorder="1"/>
    <xf numFmtId="10" fontId="16" fillId="6" borderId="17" xfId="2" applyNumberFormat="1" applyFont="1" applyBorder="1"/>
    <xf numFmtId="0" fontId="16" fillId="0" borderId="17" xfId="0" applyFont="1" applyBorder="1"/>
    <xf numFmtId="10" fontId="16" fillId="0" borderId="17" xfId="0" applyNumberFormat="1" applyFont="1" applyBorder="1"/>
    <xf numFmtId="10" fontId="16" fillId="9" borderId="17" xfId="4" applyNumberFormat="1" applyFont="1" applyFill="1" applyBorder="1"/>
    <xf numFmtId="10" fontId="16" fillId="9" borderId="16" xfId="4" applyNumberFormat="1" applyFont="1" applyFill="1" applyBorder="1"/>
    <xf numFmtId="10" fontId="16" fillId="8" borderId="18" xfId="4" applyNumberFormat="1" applyFont="1" applyBorder="1"/>
    <xf numFmtId="0" fontId="14" fillId="0" borderId="0" xfId="0" applyFont="1"/>
    <xf numFmtId="10" fontId="14" fillId="0" borderId="0" xfId="1" applyNumberFormat="1" applyFont="1"/>
    <xf numFmtId="10" fontId="16" fillId="7" borderId="17" xfId="3" applyNumberFormat="1" applyFont="1" applyBorder="1"/>
    <xf numFmtId="0" fontId="9" fillId="0" borderId="0" xfId="0" applyFont="1"/>
    <xf numFmtId="0" fontId="0" fillId="0" borderId="0" xfId="0" applyFill="1" applyBorder="1" applyAlignment="1">
      <alignment wrapText="1"/>
    </xf>
    <xf numFmtId="0" fontId="0" fillId="2" borderId="0" xfId="0" applyFill="1" applyBorder="1" applyAlignment="1">
      <alignment wrapText="1"/>
    </xf>
    <xf numFmtId="0" fontId="0" fillId="5" borderId="0" xfId="0" applyFill="1" applyBorder="1" applyAlignment="1">
      <alignment wrapText="1"/>
    </xf>
    <xf numFmtId="0" fontId="0" fillId="13" borderId="1" xfId="0" applyFill="1" applyBorder="1" applyAlignment="1" applyProtection="1">
      <alignment horizontal="center" wrapText="1"/>
      <protection locked="0"/>
    </xf>
    <xf numFmtId="0" fontId="0" fillId="13" borderId="1" xfId="0" applyFill="1" applyBorder="1" applyAlignment="1">
      <alignment horizontal="center"/>
    </xf>
    <xf numFmtId="0" fontId="0" fillId="4" borderId="1" xfId="0" applyFill="1" applyBorder="1" applyAlignment="1">
      <alignment horizontal="center"/>
    </xf>
    <xf numFmtId="0" fontId="0" fillId="11" borderId="1" xfId="0" applyFill="1" applyBorder="1" applyAlignment="1" applyProtection="1">
      <alignment horizontal="center" wrapText="1"/>
      <protection locked="0"/>
    </xf>
    <xf numFmtId="0" fontId="17" fillId="12" borderId="1" xfId="0" applyFont="1" applyFill="1" applyBorder="1" applyAlignment="1" applyProtection="1">
      <alignment horizontal="center" wrapText="1"/>
      <protection locked="0"/>
    </xf>
    <xf numFmtId="49" fontId="0" fillId="0" borderId="0" xfId="0" applyNumberFormat="1" applyAlignment="1">
      <alignment wrapText="1"/>
    </xf>
    <xf numFmtId="49" fontId="0" fillId="0" borderId="0" xfId="0" applyNumberFormat="1"/>
    <xf numFmtId="49" fontId="0" fillId="0" borderId="15" xfId="0" applyNumberFormat="1" applyBorder="1"/>
    <xf numFmtId="49" fontId="0" fillId="0" borderId="0" xfId="0" applyNumberFormat="1" applyBorder="1"/>
    <xf numFmtId="49" fontId="9" fillId="0" borderId="0" xfId="0" applyNumberFormat="1" applyFont="1"/>
    <xf numFmtId="0" fontId="0" fillId="4" borderId="2" xfId="0" applyFill="1" applyBorder="1" applyAlignment="1">
      <alignment horizontal="center" wrapText="1"/>
    </xf>
    <xf numFmtId="0" fontId="0" fillId="4" borderId="4" xfId="0" applyFill="1" applyBorder="1" applyAlignment="1">
      <alignment horizontal="center" wrapText="1"/>
    </xf>
    <xf numFmtId="0" fontId="0" fillId="4" borderId="5" xfId="0" applyFill="1" applyBorder="1" applyAlignment="1">
      <alignment horizontal="center" wrapText="1"/>
    </xf>
    <xf numFmtId="0" fontId="0" fillId="3" borderId="2" xfId="0" applyFill="1" applyBorder="1" applyAlignment="1">
      <alignment horizontal="center" wrapText="1"/>
    </xf>
    <xf numFmtId="0" fontId="0" fillId="3" borderId="3" xfId="0" applyFill="1" applyBorder="1" applyAlignment="1">
      <alignment horizontal="center" wrapText="1"/>
    </xf>
    <xf numFmtId="0" fontId="0" fillId="3" borderId="4" xfId="0" applyFill="1" applyBorder="1" applyAlignment="1">
      <alignment horizontal="center" wrapText="1"/>
    </xf>
    <xf numFmtId="0" fontId="0" fillId="0" borderId="7" xfId="0" applyBorder="1" applyAlignment="1">
      <alignment horizontal="center" vertical="center"/>
    </xf>
    <xf numFmtId="0" fontId="0" fillId="0" borderId="0" xfId="0" applyBorder="1" applyAlignment="1">
      <alignment horizontal="center" vertical="center"/>
    </xf>
    <xf numFmtId="0" fontId="0" fillId="0" borderId="5" xfId="0" applyBorder="1" applyAlignment="1">
      <alignment horizontal="center" vertical="center"/>
    </xf>
    <xf numFmtId="0" fontId="0" fillId="4" borderId="8" xfId="0" applyFill="1" applyBorder="1" applyAlignment="1">
      <alignment horizontal="center" vertical="center"/>
    </xf>
    <xf numFmtId="0" fontId="0" fillId="4" borderId="10" xfId="0" applyFill="1" applyBorder="1" applyAlignment="1">
      <alignment horizontal="center" vertical="center"/>
    </xf>
    <xf numFmtId="0" fontId="0" fillId="4" borderId="12" xfId="0" applyFill="1" applyBorder="1" applyAlignment="1">
      <alignment horizontal="center" vertical="center"/>
    </xf>
    <xf numFmtId="0" fontId="0" fillId="0" borderId="7" xfId="0" applyBorder="1" applyAlignment="1">
      <alignment horizontal="left" vertical="center" wrapText="1"/>
    </xf>
    <xf numFmtId="0" fontId="0" fillId="0" borderId="0" xfId="0" applyBorder="1" applyAlignment="1">
      <alignment horizontal="left" vertical="center" wrapText="1"/>
    </xf>
    <xf numFmtId="0" fontId="0" fillId="0" borderId="5" xfId="0" applyBorder="1" applyAlignment="1">
      <alignment horizontal="left" vertical="center" wrapText="1"/>
    </xf>
    <xf numFmtId="0" fontId="0" fillId="4" borderId="7" xfId="0" applyFill="1" applyBorder="1" applyAlignment="1">
      <alignment horizontal="center" vertical="center"/>
    </xf>
    <xf numFmtId="0" fontId="0" fillId="4" borderId="0" xfId="0" applyFill="1" applyBorder="1" applyAlignment="1">
      <alignment horizontal="center" vertical="center"/>
    </xf>
    <xf numFmtId="0" fontId="0" fillId="4" borderId="5" xfId="0" applyFill="1" applyBorder="1" applyAlignment="1">
      <alignment horizontal="center" vertical="center"/>
    </xf>
    <xf numFmtId="0" fontId="0" fillId="4" borderId="0" xfId="0" applyFill="1" applyAlignment="1">
      <alignment horizontal="center"/>
    </xf>
    <xf numFmtId="0" fontId="0" fillId="0" borderId="7" xfId="0" applyBorder="1" applyAlignment="1">
      <alignment horizontal="center" vertical="center" wrapText="1"/>
    </xf>
    <xf numFmtId="0" fontId="0" fillId="0" borderId="0" xfId="0" applyBorder="1" applyAlignment="1">
      <alignment horizontal="center" vertical="center" wrapText="1"/>
    </xf>
    <xf numFmtId="0" fontId="0" fillId="0" borderId="5" xfId="0" applyBorder="1" applyAlignment="1">
      <alignment horizontal="center" vertical="center" wrapText="1"/>
    </xf>
    <xf numFmtId="0" fontId="1" fillId="0" borderId="0" xfId="0" applyFont="1" applyBorder="1" applyAlignment="1">
      <alignment horizontal="center" vertical="center" textRotation="255"/>
    </xf>
    <xf numFmtId="0" fontId="0" fillId="0" borderId="0" xfId="0" applyAlignment="1">
      <alignment horizontal="center" textRotation="255"/>
    </xf>
    <xf numFmtId="0" fontId="12" fillId="4" borderId="0" xfId="0" applyFont="1" applyFill="1" applyBorder="1" applyAlignment="1">
      <alignment horizontal="center" vertical="center"/>
    </xf>
    <xf numFmtId="0" fontId="12" fillId="0" borderId="0" xfId="0" applyFont="1" applyAlignment="1">
      <alignment horizontal="center"/>
    </xf>
    <xf numFmtId="0" fontId="0" fillId="0" borderId="0" xfId="0" applyAlignment="1">
      <alignment horizontal="center"/>
    </xf>
    <xf numFmtId="2" fontId="12" fillId="0" borderId="0" xfId="0" applyNumberFormat="1" applyFont="1" applyAlignment="1">
      <alignment horizontal="center"/>
    </xf>
    <xf numFmtId="0" fontId="11" fillId="4" borderId="0" xfId="0" applyFont="1" applyFill="1" applyAlignment="1" applyProtection="1">
      <alignment horizontal="center" vertical="center" textRotation="255" wrapText="1"/>
      <protection locked="0"/>
    </xf>
    <xf numFmtId="0" fontId="12" fillId="4" borderId="0" xfId="0" applyFont="1" applyFill="1" applyAlignment="1" applyProtection="1">
      <alignment horizontal="center" vertical="center" textRotation="255" wrapText="1"/>
      <protection locked="0"/>
    </xf>
    <xf numFmtId="0" fontId="0" fillId="4" borderId="0" xfId="0" applyFill="1" applyAlignment="1" applyProtection="1">
      <alignment horizontal="center" vertical="center" textRotation="255" wrapText="1"/>
      <protection locked="0"/>
    </xf>
    <xf numFmtId="0" fontId="0" fillId="4" borderId="14" xfId="0" applyFill="1" applyBorder="1" applyAlignment="1" applyProtection="1">
      <alignment horizontal="center" vertical="center" textRotation="255" wrapText="1"/>
      <protection locked="0"/>
    </xf>
    <xf numFmtId="10" fontId="14" fillId="0" borderId="0" xfId="1" applyNumberFormat="1" applyFont="1" applyAlignment="1">
      <alignment horizontal="center"/>
    </xf>
    <xf numFmtId="0" fontId="0" fillId="0" borderId="0" xfId="0" applyAlignment="1">
      <alignment horizontal="left"/>
    </xf>
    <xf numFmtId="0" fontId="13" fillId="0" borderId="0" xfId="0" applyFont="1" applyAlignment="1">
      <alignment horizontal="center"/>
    </xf>
    <xf numFmtId="0" fontId="0" fillId="0" borderId="0" xfId="0" applyAlignment="1">
      <alignment horizontal="center" vertical="center"/>
    </xf>
    <xf numFmtId="0" fontId="15" fillId="0" borderId="0" xfId="0" applyFont="1" applyAlignment="1">
      <alignment horizontal="center" vertical="center"/>
    </xf>
    <xf numFmtId="0" fontId="14" fillId="0" borderId="0" xfId="0" applyFont="1" applyAlignment="1">
      <alignment horizontal="center"/>
    </xf>
  </cellXfs>
  <cellStyles count="5">
    <cellStyle name="Bad" xfId="3" builtinId="27"/>
    <cellStyle name="Good" xfId="2" builtinId="26"/>
    <cellStyle name="Neutral" xfId="4" builtinId="28"/>
    <cellStyle name="Normal" xfId="0" builtinId="0"/>
    <cellStyle name="Percent" xfId="1" builtinId="5"/>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T49"/>
  <sheetViews>
    <sheetView zoomScale="80" zoomScaleNormal="80" workbookViewId="0">
      <pane ySplit="1" topLeftCell="A2" activePane="bottomLeft" state="frozen"/>
      <selection pane="bottomLeft"/>
    </sheetView>
  </sheetViews>
  <sheetFormatPr defaultRowHeight="15" x14ac:dyDescent="0.25"/>
  <cols>
    <col min="1" max="1" width="22.7109375" customWidth="1"/>
    <col min="2" max="2" width="35.28515625" customWidth="1"/>
    <col min="3" max="3" width="8.28515625" customWidth="1"/>
    <col min="4" max="4" width="9.7109375" customWidth="1"/>
    <col min="5" max="5" width="12.85546875" customWidth="1"/>
    <col min="6" max="6" width="12.42578125" customWidth="1"/>
    <col min="7" max="7" width="13.28515625" customWidth="1"/>
    <col min="8" max="8" width="9.42578125" customWidth="1"/>
    <col min="9" max="11" width="11.85546875" customWidth="1"/>
    <col min="12" max="12" width="12.85546875" customWidth="1"/>
    <col min="13" max="13" width="9.85546875" customWidth="1"/>
    <col min="14" max="15" width="12" customWidth="1"/>
    <col min="16" max="16" width="10.42578125" customWidth="1"/>
  </cols>
  <sheetData>
    <row r="1" spans="1:20" ht="30" customHeight="1" x14ac:dyDescent="0.25">
      <c r="F1" s="176" t="s">
        <v>36</v>
      </c>
      <c r="G1" s="177"/>
      <c r="J1" s="176" t="s">
        <v>36</v>
      </c>
      <c r="K1" s="177"/>
      <c r="O1" s="178" t="s">
        <v>36</v>
      </c>
      <c r="P1" s="178"/>
    </row>
    <row r="2" spans="1:20" ht="36.75" x14ac:dyDescent="0.25">
      <c r="C2" s="179" t="s">
        <v>0</v>
      </c>
      <c r="D2" s="180"/>
      <c r="E2" s="181"/>
      <c r="F2" s="10" t="s">
        <v>37</v>
      </c>
      <c r="G2" s="11" t="s">
        <v>38</v>
      </c>
      <c r="H2" s="179" t="s">
        <v>1</v>
      </c>
      <c r="I2" s="181"/>
      <c r="J2" s="10" t="s">
        <v>40</v>
      </c>
      <c r="K2" s="10" t="s">
        <v>41</v>
      </c>
      <c r="L2" s="179" t="s">
        <v>2</v>
      </c>
      <c r="M2" s="180"/>
      <c r="N2" s="181"/>
      <c r="O2" s="10" t="s">
        <v>42</v>
      </c>
      <c r="P2" s="10" t="s">
        <v>43</v>
      </c>
      <c r="Q2" s="2"/>
      <c r="R2" s="2"/>
      <c r="S2" s="2"/>
      <c r="T2" s="2"/>
    </row>
    <row r="3" spans="1:20" ht="48.75" x14ac:dyDescent="0.25">
      <c r="A3" s="22" t="s">
        <v>57</v>
      </c>
      <c r="B3" s="22" t="s">
        <v>3</v>
      </c>
      <c r="C3" s="23" t="s">
        <v>44</v>
      </c>
      <c r="D3" s="23" t="s">
        <v>45</v>
      </c>
      <c r="E3" s="23" t="s">
        <v>46</v>
      </c>
      <c r="F3" s="24" t="s">
        <v>39</v>
      </c>
      <c r="G3" s="24" t="s">
        <v>52</v>
      </c>
      <c r="H3" s="23" t="s">
        <v>47</v>
      </c>
      <c r="I3" s="23" t="s">
        <v>48</v>
      </c>
      <c r="J3" s="24" t="s">
        <v>56</v>
      </c>
      <c r="K3" s="24" t="s">
        <v>53</v>
      </c>
      <c r="L3" s="23" t="s">
        <v>49</v>
      </c>
      <c r="M3" s="23" t="s">
        <v>50</v>
      </c>
      <c r="N3" s="23" t="s">
        <v>51</v>
      </c>
      <c r="O3" s="24" t="s">
        <v>54</v>
      </c>
      <c r="P3" s="24" t="s">
        <v>55</v>
      </c>
      <c r="Q3" s="2"/>
      <c r="R3" s="2"/>
      <c r="S3" s="2"/>
      <c r="T3" s="2"/>
    </row>
    <row r="4" spans="1:20" x14ac:dyDescent="0.25">
      <c r="B4" s="3" t="s">
        <v>4</v>
      </c>
      <c r="C4" s="6"/>
      <c r="D4" s="6"/>
      <c r="E4" s="6"/>
      <c r="F4" s="6"/>
      <c r="G4" s="6"/>
      <c r="H4" s="6"/>
      <c r="I4" s="6"/>
      <c r="J4" s="6"/>
      <c r="K4" s="6"/>
      <c r="L4" s="6"/>
      <c r="M4" s="6"/>
      <c r="N4" s="6"/>
      <c r="O4" s="6"/>
      <c r="P4" s="6"/>
      <c r="Q4" s="2"/>
      <c r="R4" s="2"/>
      <c r="S4" s="2"/>
      <c r="T4" s="2"/>
    </row>
    <row r="5" spans="1:20" ht="45" x14ac:dyDescent="0.25">
      <c r="A5" s="13" t="s">
        <v>59</v>
      </c>
      <c r="B5" s="188" t="s">
        <v>5</v>
      </c>
      <c r="C5" s="182"/>
      <c r="D5" s="182"/>
      <c r="E5" s="14"/>
      <c r="F5" s="191"/>
      <c r="G5" s="191"/>
      <c r="H5" s="14"/>
      <c r="I5" s="14"/>
      <c r="J5" s="15"/>
      <c r="K5" s="191"/>
      <c r="L5" s="182"/>
      <c r="M5" s="182"/>
      <c r="N5" s="182"/>
      <c r="O5" s="15"/>
      <c r="P5" s="185"/>
    </row>
    <row r="6" spans="1:20" ht="30" x14ac:dyDescent="0.25">
      <c r="A6" s="16" t="s">
        <v>60</v>
      </c>
      <c r="B6" s="189"/>
      <c r="C6" s="183"/>
      <c r="D6" s="183"/>
      <c r="E6" s="17"/>
      <c r="F6" s="192"/>
      <c r="G6" s="192"/>
      <c r="H6" s="17"/>
      <c r="I6" s="17"/>
      <c r="J6" s="18"/>
      <c r="K6" s="192"/>
      <c r="L6" s="183"/>
      <c r="M6" s="183"/>
      <c r="N6" s="183"/>
      <c r="O6" s="18"/>
      <c r="P6" s="186"/>
    </row>
    <row r="7" spans="1:20" ht="30" x14ac:dyDescent="0.25">
      <c r="A7" s="16" t="s">
        <v>61</v>
      </c>
      <c r="B7" s="189"/>
      <c r="C7" s="183"/>
      <c r="D7" s="183"/>
      <c r="E7" s="17"/>
      <c r="F7" s="192"/>
      <c r="G7" s="192"/>
      <c r="H7" s="17"/>
      <c r="I7" s="17"/>
      <c r="J7" s="18"/>
      <c r="K7" s="192"/>
      <c r="L7" s="183"/>
      <c r="M7" s="183"/>
      <c r="N7" s="183"/>
      <c r="O7" s="18"/>
      <c r="P7" s="186"/>
    </row>
    <row r="8" spans="1:20" ht="30" x14ac:dyDescent="0.25">
      <c r="A8" s="19" t="s">
        <v>58</v>
      </c>
      <c r="B8" s="190"/>
      <c r="C8" s="184"/>
      <c r="D8" s="184"/>
      <c r="E8" s="20"/>
      <c r="F8" s="193"/>
      <c r="G8" s="193"/>
      <c r="H8" s="20"/>
      <c r="I8" s="20"/>
      <c r="J8" s="21"/>
      <c r="K8" s="193"/>
      <c r="L8" s="184"/>
      <c r="M8" s="184"/>
      <c r="N8" s="184"/>
      <c r="O8" s="21"/>
      <c r="P8" s="187"/>
    </row>
    <row r="9" spans="1:20" x14ac:dyDescent="0.25">
      <c r="A9" s="1" t="s">
        <v>62</v>
      </c>
      <c r="B9" s="1" t="s">
        <v>6</v>
      </c>
      <c r="C9" s="7"/>
      <c r="D9" s="7"/>
      <c r="E9" s="7"/>
      <c r="F9" s="12"/>
      <c r="G9" s="12"/>
      <c r="H9" s="7"/>
      <c r="I9" s="7"/>
      <c r="J9" s="12"/>
      <c r="K9" s="12"/>
      <c r="L9" s="7"/>
      <c r="M9" s="7"/>
      <c r="N9" s="7"/>
      <c r="O9" s="12"/>
      <c r="P9" s="12"/>
    </row>
    <row r="10" spans="1:20" x14ac:dyDescent="0.25">
      <c r="A10" s="1"/>
      <c r="B10" s="1" t="s">
        <v>7</v>
      </c>
      <c r="C10" s="7"/>
      <c r="D10" s="7"/>
      <c r="E10" s="7"/>
      <c r="F10" s="12"/>
      <c r="G10" s="12"/>
      <c r="H10" s="7"/>
      <c r="I10" s="7"/>
      <c r="J10" s="12"/>
      <c r="K10" s="12"/>
      <c r="L10" s="7"/>
      <c r="M10" s="7"/>
      <c r="N10" s="7"/>
      <c r="O10" s="12"/>
      <c r="P10" s="12"/>
    </row>
    <row r="11" spans="1:20" x14ac:dyDescent="0.25">
      <c r="A11" s="1"/>
      <c r="B11" s="1" t="s">
        <v>8</v>
      </c>
      <c r="C11" s="7"/>
      <c r="D11" s="7"/>
      <c r="E11" s="7"/>
      <c r="F11" s="12"/>
      <c r="G11" s="12"/>
      <c r="H11" s="7"/>
      <c r="I11" s="7"/>
      <c r="J11" s="12"/>
      <c r="K11" s="12"/>
      <c r="L11" s="7"/>
      <c r="M11" s="7"/>
      <c r="N11" s="7"/>
      <c r="O11" s="12"/>
      <c r="P11" s="12"/>
    </row>
    <row r="12" spans="1:20" ht="30" x14ac:dyDescent="0.25">
      <c r="A12" s="1" t="s">
        <v>63</v>
      </c>
      <c r="B12" s="1" t="s">
        <v>72</v>
      </c>
      <c r="C12" s="7"/>
      <c r="D12" s="7"/>
      <c r="E12" s="7"/>
      <c r="F12" s="12"/>
      <c r="G12" s="12"/>
      <c r="H12" s="7"/>
      <c r="I12" s="7"/>
      <c r="J12" s="12"/>
      <c r="K12" s="12"/>
      <c r="L12" s="7"/>
      <c r="M12" s="7"/>
      <c r="N12" s="7"/>
      <c r="O12" s="12"/>
      <c r="P12" s="12"/>
    </row>
    <row r="13" spans="1:20" x14ac:dyDescent="0.25">
      <c r="A13" s="1"/>
      <c r="B13" s="1" t="s">
        <v>9</v>
      </c>
      <c r="C13" s="7"/>
      <c r="D13" s="7"/>
      <c r="E13" s="7"/>
      <c r="F13" s="12"/>
      <c r="G13" s="12"/>
      <c r="H13" s="7"/>
      <c r="I13" s="7"/>
      <c r="J13" s="12"/>
      <c r="K13" s="12"/>
      <c r="L13" s="7"/>
      <c r="M13" s="7"/>
      <c r="N13" s="7"/>
      <c r="O13" s="12"/>
      <c r="P13" s="12"/>
    </row>
    <row r="14" spans="1:20" ht="30" x14ac:dyDescent="0.25">
      <c r="A14" s="1" t="s">
        <v>71</v>
      </c>
      <c r="B14" s="1" t="s">
        <v>73</v>
      </c>
      <c r="C14" s="7"/>
      <c r="D14" s="7"/>
      <c r="E14" s="7"/>
      <c r="F14" s="12"/>
      <c r="G14" s="12"/>
      <c r="H14" s="7"/>
      <c r="I14" s="7"/>
      <c r="J14" s="12"/>
      <c r="K14" s="12"/>
      <c r="L14" s="7"/>
      <c r="M14" s="7"/>
      <c r="N14" s="7"/>
      <c r="O14" s="12"/>
      <c r="P14" s="12"/>
    </row>
    <row r="15" spans="1:20" ht="30" x14ac:dyDescent="0.25">
      <c r="A15" s="3"/>
      <c r="B15" s="3" t="s">
        <v>19</v>
      </c>
      <c r="C15" s="8"/>
      <c r="D15" s="8"/>
      <c r="E15" s="8"/>
      <c r="F15" s="8"/>
      <c r="G15" s="8"/>
      <c r="H15" s="8"/>
      <c r="I15" s="8"/>
      <c r="J15" s="8"/>
      <c r="K15" s="8"/>
      <c r="L15" s="8"/>
      <c r="M15" s="8"/>
      <c r="N15" s="8"/>
      <c r="O15" s="8"/>
      <c r="P15" s="8"/>
    </row>
    <row r="16" spans="1:20" ht="30" x14ac:dyDescent="0.25">
      <c r="A16" s="1"/>
      <c r="B16" s="1" t="s">
        <v>74</v>
      </c>
      <c r="C16" s="7"/>
      <c r="D16" s="7"/>
      <c r="E16" s="7"/>
      <c r="F16" s="12"/>
      <c r="G16" s="12"/>
      <c r="H16" s="7"/>
      <c r="I16" s="7"/>
      <c r="J16" s="12"/>
      <c r="K16" s="12"/>
      <c r="L16" s="7"/>
      <c r="M16" s="7"/>
      <c r="N16" s="7"/>
      <c r="O16" s="12"/>
      <c r="P16" s="12"/>
    </row>
    <row r="17" spans="1:16" x14ac:dyDescent="0.25">
      <c r="A17" s="1"/>
      <c r="B17" s="1" t="s">
        <v>10</v>
      </c>
      <c r="C17" s="7"/>
      <c r="D17" s="7"/>
      <c r="E17" s="7"/>
      <c r="F17" s="12"/>
      <c r="G17" s="12"/>
      <c r="H17" s="7"/>
      <c r="I17" s="7"/>
      <c r="J17" s="12"/>
      <c r="K17" s="12"/>
      <c r="L17" s="7"/>
      <c r="M17" s="7"/>
      <c r="N17" s="7"/>
      <c r="O17" s="12"/>
      <c r="P17" s="12"/>
    </row>
    <row r="18" spans="1:16" ht="30" x14ac:dyDescent="0.25">
      <c r="A18" s="1"/>
      <c r="B18" s="1" t="s">
        <v>75</v>
      </c>
      <c r="C18" s="7"/>
      <c r="D18" s="7"/>
      <c r="E18" s="7"/>
      <c r="F18" s="12"/>
      <c r="G18" s="12"/>
      <c r="H18" s="7"/>
      <c r="I18" s="7"/>
      <c r="J18" s="12"/>
      <c r="K18" s="12"/>
      <c r="L18" s="7"/>
      <c r="M18" s="7"/>
      <c r="N18" s="7"/>
      <c r="O18" s="12"/>
      <c r="P18" s="12"/>
    </row>
    <row r="19" spans="1:16" x14ac:dyDescent="0.25">
      <c r="A19" s="1"/>
      <c r="B19" s="1" t="s">
        <v>79</v>
      </c>
      <c r="C19" s="7"/>
      <c r="D19" s="7"/>
      <c r="E19" s="7"/>
      <c r="F19" s="12"/>
      <c r="G19" s="12"/>
      <c r="H19" s="7"/>
      <c r="I19" s="7"/>
      <c r="J19" s="12"/>
      <c r="K19" s="12"/>
      <c r="L19" s="7"/>
      <c r="M19" s="7"/>
      <c r="N19" s="7"/>
      <c r="O19" s="12"/>
      <c r="P19" s="12"/>
    </row>
    <row r="20" spans="1:16" ht="30" customHeight="1" x14ac:dyDescent="0.25">
      <c r="A20" s="1"/>
      <c r="B20" s="1" t="s">
        <v>76</v>
      </c>
      <c r="C20" s="7"/>
      <c r="D20" s="7"/>
      <c r="E20" s="7"/>
      <c r="F20" s="12"/>
      <c r="G20" s="12"/>
      <c r="H20" s="7"/>
      <c r="I20" s="7"/>
      <c r="J20" s="12"/>
      <c r="K20" s="12"/>
      <c r="L20" s="7"/>
      <c r="M20" s="7"/>
      <c r="N20" s="7"/>
      <c r="O20" s="12"/>
      <c r="P20" s="12"/>
    </row>
    <row r="21" spans="1:16" ht="30" customHeight="1" x14ac:dyDescent="0.25">
      <c r="A21" s="1"/>
      <c r="B21" s="1" t="s">
        <v>77</v>
      </c>
      <c r="C21" s="7"/>
      <c r="D21" s="7"/>
      <c r="E21" s="7"/>
      <c r="F21" s="12"/>
      <c r="G21" s="12"/>
      <c r="H21" s="7"/>
      <c r="I21" s="7"/>
      <c r="J21" s="12"/>
      <c r="K21" s="12"/>
      <c r="L21" s="7"/>
      <c r="M21" s="7"/>
      <c r="N21" s="7"/>
      <c r="O21" s="12"/>
      <c r="P21" s="12"/>
    </row>
    <row r="22" spans="1:16" ht="15.75" customHeight="1" x14ac:dyDescent="0.25">
      <c r="A22" s="1"/>
      <c r="B22" s="1" t="s">
        <v>78</v>
      </c>
      <c r="C22" s="7"/>
      <c r="D22" s="7"/>
      <c r="E22" s="7"/>
      <c r="F22" s="12"/>
      <c r="G22" s="12"/>
      <c r="H22" s="7"/>
      <c r="I22" s="7"/>
      <c r="J22" s="12"/>
      <c r="K22" s="12"/>
      <c r="L22" s="7"/>
      <c r="M22" s="7"/>
      <c r="N22" s="7"/>
      <c r="O22" s="12"/>
      <c r="P22" s="12"/>
    </row>
    <row r="23" spans="1:16" x14ac:dyDescent="0.25">
      <c r="A23" s="1"/>
      <c r="B23" s="1" t="s">
        <v>80</v>
      </c>
      <c r="C23" s="7"/>
      <c r="D23" s="7"/>
      <c r="E23" s="7"/>
      <c r="F23" s="12"/>
      <c r="G23" s="12"/>
      <c r="H23" s="7"/>
      <c r="I23" s="7"/>
      <c r="J23" s="12"/>
      <c r="K23" s="12"/>
      <c r="L23" s="7"/>
      <c r="M23" s="7"/>
      <c r="N23" s="7"/>
      <c r="O23" s="12"/>
      <c r="P23" s="12"/>
    </row>
    <row r="24" spans="1:16" s="5" customFormat="1" x14ac:dyDescent="0.25">
      <c r="A24" s="3"/>
      <c r="B24" s="3" t="s">
        <v>11</v>
      </c>
      <c r="C24" s="8"/>
      <c r="D24" s="8"/>
      <c r="E24" s="8"/>
      <c r="F24" s="8"/>
      <c r="G24" s="8"/>
      <c r="H24" s="8"/>
      <c r="I24" s="8"/>
      <c r="J24" s="8"/>
      <c r="K24" s="8"/>
      <c r="L24" s="8"/>
      <c r="M24" s="8"/>
      <c r="N24" s="8"/>
      <c r="O24" s="8"/>
      <c r="P24" s="8"/>
    </row>
    <row r="25" spans="1:16" x14ac:dyDescent="0.25">
      <c r="A25" s="1"/>
      <c r="B25" s="1" t="s">
        <v>12</v>
      </c>
      <c r="C25" s="7"/>
      <c r="D25" s="7"/>
      <c r="E25" s="7"/>
      <c r="F25" s="12"/>
      <c r="G25" s="12"/>
      <c r="H25" s="7"/>
      <c r="I25" s="7"/>
      <c r="J25" s="12"/>
      <c r="K25" s="12"/>
      <c r="L25" s="7"/>
      <c r="M25" s="7"/>
      <c r="N25" s="7"/>
      <c r="O25" s="12"/>
      <c r="P25" s="12"/>
    </row>
    <row r="26" spans="1:16" x14ac:dyDescent="0.25">
      <c r="A26" s="1"/>
      <c r="B26" s="1" t="s">
        <v>13</v>
      </c>
      <c r="C26" s="7"/>
      <c r="D26" s="7"/>
      <c r="E26" s="7"/>
      <c r="F26" s="12"/>
      <c r="G26" s="12"/>
      <c r="H26" s="7"/>
      <c r="I26" s="7"/>
      <c r="J26" s="12"/>
      <c r="K26" s="12"/>
      <c r="L26" s="7"/>
      <c r="M26" s="7"/>
      <c r="N26" s="7"/>
      <c r="O26" s="12"/>
      <c r="P26" s="12"/>
    </row>
    <row r="27" spans="1:16" x14ac:dyDescent="0.25">
      <c r="A27" s="1"/>
      <c r="B27" s="1" t="s">
        <v>14</v>
      </c>
      <c r="C27" s="7"/>
      <c r="D27" s="7"/>
      <c r="E27" s="7"/>
      <c r="F27" s="12"/>
      <c r="G27" s="12"/>
      <c r="H27" s="7"/>
      <c r="I27" s="7"/>
      <c r="J27" s="12"/>
      <c r="K27" s="12"/>
      <c r="L27" s="7"/>
      <c r="M27" s="7"/>
      <c r="N27" s="7"/>
      <c r="O27" s="12"/>
      <c r="P27" s="12"/>
    </row>
    <row r="28" spans="1:16" x14ac:dyDescent="0.25">
      <c r="A28" s="1"/>
      <c r="B28" s="1" t="s">
        <v>15</v>
      </c>
      <c r="C28" s="7"/>
      <c r="D28" s="7"/>
      <c r="E28" s="7"/>
      <c r="F28" s="12"/>
      <c r="G28" s="12"/>
      <c r="H28" s="7"/>
      <c r="I28" s="7"/>
      <c r="J28" s="12"/>
      <c r="K28" s="12"/>
      <c r="L28" s="7"/>
      <c r="M28" s="7"/>
      <c r="N28" s="7"/>
      <c r="O28" s="12"/>
      <c r="P28" s="12"/>
    </row>
    <row r="29" spans="1:16" x14ac:dyDescent="0.25">
      <c r="A29" s="1"/>
      <c r="B29" s="1" t="s">
        <v>16</v>
      </c>
      <c r="C29" s="7"/>
      <c r="D29" s="7"/>
      <c r="E29" s="7"/>
      <c r="F29" s="12"/>
      <c r="G29" s="12"/>
      <c r="H29" s="7"/>
      <c r="I29" s="7"/>
      <c r="J29" s="12"/>
      <c r="K29" s="12"/>
      <c r="L29" s="7"/>
      <c r="M29" s="7"/>
      <c r="N29" s="7"/>
      <c r="O29" s="12"/>
      <c r="P29" s="12"/>
    </row>
    <row r="30" spans="1:16" x14ac:dyDescent="0.25">
      <c r="A30" s="1"/>
      <c r="B30" s="1" t="s">
        <v>17</v>
      </c>
      <c r="C30" s="7"/>
      <c r="D30" s="7"/>
      <c r="E30" s="7"/>
      <c r="F30" s="12"/>
      <c r="G30" s="12"/>
      <c r="H30" s="7"/>
      <c r="I30" s="7"/>
      <c r="J30" s="12"/>
      <c r="K30" s="12"/>
      <c r="L30" s="7"/>
      <c r="M30" s="7"/>
      <c r="N30" s="7"/>
      <c r="O30" s="12"/>
      <c r="P30" s="12"/>
    </row>
    <row r="31" spans="1:16" ht="30" x14ac:dyDescent="0.25">
      <c r="A31" s="1"/>
      <c r="B31" s="1" t="s">
        <v>68</v>
      </c>
      <c r="C31" s="7"/>
      <c r="D31" s="7"/>
      <c r="E31" s="7"/>
      <c r="F31" s="12"/>
      <c r="G31" s="12"/>
      <c r="H31" s="7"/>
      <c r="I31" s="7"/>
      <c r="J31" s="12"/>
      <c r="K31" s="12"/>
      <c r="L31" s="7"/>
      <c r="M31" s="7"/>
      <c r="N31" s="7"/>
      <c r="O31" s="12"/>
      <c r="P31" s="12"/>
    </row>
    <row r="32" spans="1:16" x14ac:dyDescent="0.25">
      <c r="A32" s="1"/>
      <c r="B32" s="1" t="s">
        <v>20</v>
      </c>
      <c r="C32" s="7"/>
      <c r="D32" s="7"/>
      <c r="E32" s="7"/>
      <c r="F32" s="12"/>
      <c r="G32" s="12"/>
      <c r="H32" s="7"/>
      <c r="I32" s="7"/>
      <c r="J32" s="12"/>
      <c r="K32" s="12"/>
      <c r="L32" s="7"/>
      <c r="M32" s="7"/>
      <c r="N32" s="7"/>
      <c r="O32" s="12"/>
      <c r="P32" s="12"/>
    </row>
    <row r="33" spans="1:16" ht="30" x14ac:dyDescent="0.25">
      <c r="A33" s="1"/>
      <c r="B33" s="1" t="s">
        <v>69</v>
      </c>
      <c r="C33" s="7"/>
      <c r="D33" s="7"/>
      <c r="E33" s="7"/>
      <c r="F33" s="12"/>
      <c r="G33" s="12"/>
      <c r="H33" s="7"/>
      <c r="I33" s="7"/>
      <c r="J33" s="12"/>
      <c r="K33" s="12"/>
      <c r="L33" s="7"/>
      <c r="M33" s="7"/>
      <c r="N33" s="7"/>
      <c r="O33" s="12"/>
      <c r="P33" s="12"/>
    </row>
    <row r="34" spans="1:16" x14ac:dyDescent="0.25">
      <c r="A34" s="1" t="s">
        <v>67</v>
      </c>
      <c r="B34" s="1" t="s">
        <v>21</v>
      </c>
      <c r="C34" s="7"/>
      <c r="D34" s="7"/>
      <c r="E34" s="7"/>
      <c r="F34" s="12"/>
      <c r="G34" s="12"/>
      <c r="H34" s="7"/>
      <c r="I34" s="7"/>
      <c r="J34" s="12"/>
      <c r="K34" s="12"/>
      <c r="L34" s="7"/>
      <c r="M34" s="7"/>
      <c r="N34" s="7"/>
      <c r="O34" s="12"/>
      <c r="P34" s="12"/>
    </row>
    <row r="35" spans="1:16" s="5" customFormat="1" x14ac:dyDescent="0.25">
      <c r="A35" s="3"/>
      <c r="B35" s="3" t="s">
        <v>22</v>
      </c>
      <c r="C35" s="8"/>
      <c r="D35" s="8"/>
      <c r="E35" s="8"/>
      <c r="F35" s="8"/>
      <c r="G35" s="8"/>
      <c r="H35" s="8"/>
      <c r="I35" s="8"/>
      <c r="J35" s="8"/>
      <c r="K35" s="8"/>
      <c r="L35" s="8"/>
      <c r="M35" s="8"/>
      <c r="N35" s="8"/>
      <c r="O35" s="8"/>
      <c r="P35" s="8"/>
    </row>
    <row r="36" spans="1:16" ht="30" x14ac:dyDescent="0.25">
      <c r="A36" s="1" t="s">
        <v>70</v>
      </c>
      <c r="B36" s="1" t="s">
        <v>23</v>
      </c>
      <c r="C36" s="7"/>
      <c r="D36" s="7"/>
      <c r="E36" s="7"/>
      <c r="F36" s="12"/>
      <c r="G36" s="12"/>
      <c r="H36" s="7"/>
      <c r="I36" s="7"/>
      <c r="J36" s="12"/>
      <c r="K36" s="12"/>
      <c r="L36" s="7"/>
      <c r="M36" s="7"/>
      <c r="N36" s="7"/>
      <c r="O36" s="12"/>
      <c r="P36" s="12"/>
    </row>
    <row r="37" spans="1:16" x14ac:dyDescent="0.25">
      <c r="A37" s="1"/>
      <c r="B37" s="1" t="s">
        <v>24</v>
      </c>
      <c r="C37" s="7"/>
      <c r="D37" s="7"/>
      <c r="E37" s="7"/>
      <c r="F37" s="12"/>
      <c r="G37" s="12"/>
      <c r="H37" s="7"/>
      <c r="I37" s="7"/>
      <c r="J37" s="12"/>
      <c r="K37" s="12"/>
      <c r="L37" s="7"/>
      <c r="M37" s="7"/>
      <c r="N37" s="7"/>
      <c r="O37" s="12"/>
      <c r="P37" s="12"/>
    </row>
    <row r="38" spans="1:16" x14ac:dyDescent="0.25">
      <c r="A38" s="1"/>
      <c r="B38" s="1" t="s">
        <v>25</v>
      </c>
      <c r="C38" s="7"/>
      <c r="D38" s="7"/>
      <c r="E38" s="7"/>
      <c r="F38" s="12"/>
      <c r="G38" s="12"/>
      <c r="H38" s="7"/>
      <c r="I38" s="7"/>
      <c r="J38" s="12"/>
      <c r="K38" s="12"/>
      <c r="L38" s="7"/>
      <c r="M38" s="7"/>
      <c r="N38" s="7"/>
      <c r="O38" s="12"/>
      <c r="P38" s="12"/>
    </row>
    <row r="39" spans="1:16" x14ac:dyDescent="0.25">
      <c r="A39" s="1"/>
      <c r="B39" s="1" t="s">
        <v>26</v>
      </c>
      <c r="C39" s="7"/>
      <c r="D39" s="7"/>
      <c r="E39" s="7"/>
      <c r="F39" s="12"/>
      <c r="G39" s="12"/>
      <c r="H39" s="7"/>
      <c r="I39" s="7"/>
      <c r="J39" s="12"/>
      <c r="K39" s="12"/>
      <c r="L39" s="7"/>
      <c r="M39" s="7"/>
      <c r="N39" s="7"/>
      <c r="O39" s="12"/>
      <c r="P39" s="12"/>
    </row>
    <row r="40" spans="1:16" ht="30" x14ac:dyDescent="0.25">
      <c r="A40" s="1"/>
      <c r="B40" s="1" t="s">
        <v>27</v>
      </c>
      <c r="C40" s="7"/>
      <c r="D40" s="7"/>
      <c r="E40" s="7"/>
      <c r="F40" s="12"/>
      <c r="G40" s="12"/>
      <c r="H40" s="7"/>
      <c r="I40" s="7"/>
      <c r="J40" s="12"/>
      <c r="K40" s="12"/>
      <c r="L40" s="7"/>
      <c r="M40" s="7"/>
      <c r="N40" s="7"/>
      <c r="O40" s="12"/>
      <c r="P40" s="12"/>
    </row>
    <row r="41" spans="1:16" s="5" customFormat="1" x14ac:dyDescent="0.25">
      <c r="A41" s="3"/>
      <c r="B41" s="3" t="s">
        <v>28</v>
      </c>
      <c r="C41" s="8"/>
      <c r="D41" s="8"/>
      <c r="E41" s="8"/>
      <c r="F41" s="8"/>
      <c r="G41" s="8"/>
      <c r="H41" s="8"/>
      <c r="I41" s="8"/>
      <c r="J41" s="8"/>
      <c r="K41" s="8"/>
      <c r="L41" s="8"/>
      <c r="M41" s="8"/>
      <c r="N41" s="8"/>
      <c r="O41" s="8"/>
      <c r="P41" s="8"/>
    </row>
    <row r="42" spans="1:16" x14ac:dyDescent="0.25">
      <c r="A42" s="1" t="s">
        <v>64</v>
      </c>
      <c r="B42" s="1" t="s">
        <v>29</v>
      </c>
      <c r="C42" s="7"/>
      <c r="D42" s="7"/>
      <c r="E42" s="7"/>
      <c r="F42" s="12"/>
      <c r="G42" s="12"/>
      <c r="H42" s="7"/>
      <c r="I42" s="7"/>
      <c r="J42" s="12"/>
      <c r="K42" s="12"/>
      <c r="L42" s="7"/>
      <c r="M42" s="7"/>
      <c r="N42" s="7"/>
      <c r="O42" s="12"/>
      <c r="P42" s="12"/>
    </row>
    <row r="43" spans="1:16" x14ac:dyDescent="0.25">
      <c r="A43" s="1" t="s">
        <v>65</v>
      </c>
      <c r="B43" s="1" t="s">
        <v>81</v>
      </c>
      <c r="C43" s="7"/>
      <c r="D43" s="7"/>
      <c r="E43" s="7"/>
      <c r="F43" s="12"/>
      <c r="G43" s="12"/>
      <c r="H43" s="7"/>
      <c r="I43" s="7"/>
      <c r="J43" s="12"/>
      <c r="K43" s="12"/>
      <c r="L43" s="7"/>
      <c r="M43" s="7"/>
      <c r="N43" s="7"/>
      <c r="O43" s="12"/>
      <c r="P43" s="12"/>
    </row>
    <row r="44" spans="1:16" ht="30" x14ac:dyDescent="0.25">
      <c r="A44" s="1" t="s">
        <v>66</v>
      </c>
      <c r="B44" s="1" t="s">
        <v>30</v>
      </c>
      <c r="C44" s="7"/>
      <c r="D44" s="7"/>
      <c r="E44" s="7"/>
      <c r="F44" s="12"/>
      <c r="G44" s="12"/>
      <c r="H44" s="7"/>
      <c r="I44" s="7"/>
      <c r="J44" s="12"/>
      <c r="K44" s="12"/>
      <c r="L44" s="7"/>
      <c r="M44" s="7"/>
      <c r="N44" s="7"/>
      <c r="O44" s="12"/>
      <c r="P44" s="12"/>
    </row>
    <row r="45" spans="1:16" x14ac:dyDescent="0.25">
      <c r="A45" s="1"/>
      <c r="B45" s="1" t="s">
        <v>31</v>
      </c>
      <c r="C45" s="7"/>
      <c r="D45" s="7"/>
      <c r="E45" s="7"/>
      <c r="F45" s="12"/>
      <c r="G45" s="12"/>
      <c r="H45" s="7"/>
      <c r="I45" s="7"/>
      <c r="J45" s="12"/>
      <c r="K45" s="12"/>
      <c r="L45" s="7"/>
      <c r="M45" s="7"/>
      <c r="N45" s="7"/>
      <c r="O45" s="12"/>
      <c r="P45" s="12"/>
    </row>
    <row r="46" spans="1:16" x14ac:dyDescent="0.25">
      <c r="A46" s="1"/>
      <c r="B46" s="1" t="s">
        <v>32</v>
      </c>
      <c r="C46" s="7"/>
      <c r="D46" s="7"/>
      <c r="E46" s="7"/>
      <c r="F46" s="12"/>
      <c r="G46" s="12"/>
      <c r="H46" s="7"/>
      <c r="I46" s="7"/>
      <c r="J46" s="12"/>
      <c r="K46" s="12"/>
      <c r="L46" s="7"/>
      <c r="M46" s="7"/>
      <c r="N46" s="7"/>
      <c r="O46" s="12"/>
      <c r="P46" s="12"/>
    </row>
    <row r="47" spans="1:16" x14ac:dyDescent="0.25">
      <c r="A47" s="1"/>
      <c r="B47" s="1" t="s">
        <v>33</v>
      </c>
      <c r="C47" s="7"/>
      <c r="D47" s="7"/>
      <c r="E47" s="7"/>
      <c r="F47" s="12"/>
      <c r="G47" s="12"/>
      <c r="H47" s="7"/>
      <c r="I47" s="7"/>
      <c r="J47" s="12"/>
      <c r="K47" s="12"/>
      <c r="L47" s="7"/>
      <c r="M47" s="7"/>
      <c r="N47" s="7"/>
      <c r="O47" s="12"/>
      <c r="P47" s="12"/>
    </row>
    <row r="48" spans="1:16" x14ac:dyDescent="0.25">
      <c r="A48" s="1"/>
      <c r="B48" s="1" t="s">
        <v>34</v>
      </c>
      <c r="C48" s="7"/>
      <c r="D48" s="7"/>
      <c r="E48" s="7"/>
      <c r="F48" s="12"/>
      <c r="G48" s="12"/>
      <c r="H48" s="7"/>
      <c r="I48" s="7"/>
      <c r="J48" s="12"/>
      <c r="K48" s="12"/>
      <c r="L48" s="7"/>
      <c r="M48" s="7"/>
      <c r="N48" s="7"/>
      <c r="O48" s="12"/>
      <c r="P48" s="12"/>
    </row>
    <row r="49" spans="1:16" x14ac:dyDescent="0.25">
      <c r="A49" s="1"/>
      <c r="B49" s="1" t="s">
        <v>35</v>
      </c>
      <c r="C49" s="7"/>
      <c r="D49" s="7"/>
      <c r="E49" s="7"/>
      <c r="F49" s="12"/>
      <c r="G49" s="12"/>
      <c r="H49" s="7"/>
      <c r="I49" s="7"/>
      <c r="J49" s="12"/>
      <c r="K49" s="12"/>
      <c r="L49" s="7"/>
      <c r="M49" s="7"/>
      <c r="N49" s="7"/>
      <c r="O49" s="12"/>
      <c r="P49" s="12"/>
    </row>
  </sheetData>
  <mergeCells count="16">
    <mergeCell ref="L5:L8"/>
    <mergeCell ref="M5:M8"/>
    <mergeCell ref="N5:N8"/>
    <mergeCell ref="P5:P8"/>
    <mergeCell ref="B5:B8"/>
    <mergeCell ref="C5:C8"/>
    <mergeCell ref="D5:D8"/>
    <mergeCell ref="F5:F8"/>
    <mergeCell ref="G5:G8"/>
    <mergeCell ref="K5:K8"/>
    <mergeCell ref="F1:G1"/>
    <mergeCell ref="J1:K1"/>
    <mergeCell ref="O1:P1"/>
    <mergeCell ref="C2:E2"/>
    <mergeCell ref="H2:I2"/>
    <mergeCell ref="L2:N2"/>
  </mergeCells>
  <pageMargins left="0.7" right="0.7" top="0.75" bottom="0.75" header="0.3" footer="0.3"/>
  <pageSetup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T50"/>
  <sheetViews>
    <sheetView zoomScale="80" zoomScaleNormal="80" workbookViewId="0">
      <pane ySplit="1" topLeftCell="A2" activePane="bottomLeft" state="frozen"/>
      <selection pane="bottomLeft" activeCell="A2" sqref="A2"/>
    </sheetView>
  </sheetViews>
  <sheetFormatPr defaultRowHeight="15" x14ac:dyDescent="0.25"/>
  <cols>
    <col min="1" max="1" width="22.7109375" customWidth="1"/>
    <col min="2" max="2" width="35.28515625" customWidth="1"/>
    <col min="3" max="3" width="8.28515625" customWidth="1"/>
    <col min="4" max="4" width="9.7109375" customWidth="1"/>
    <col min="5" max="5" width="12.85546875" customWidth="1"/>
    <col min="6" max="6" width="12.42578125" customWidth="1"/>
    <col min="7" max="7" width="13.28515625" customWidth="1"/>
    <col min="8" max="8" width="9.42578125" customWidth="1"/>
    <col min="9" max="11" width="11.85546875" customWidth="1"/>
    <col min="12" max="12" width="12.85546875" customWidth="1"/>
    <col min="13" max="13" width="9.85546875" customWidth="1"/>
    <col min="14" max="15" width="12" customWidth="1"/>
    <col min="16" max="16" width="10.42578125" customWidth="1"/>
  </cols>
  <sheetData>
    <row r="1" spans="1:20" ht="48.75" x14ac:dyDescent="0.25">
      <c r="A1" s="22" t="s">
        <v>57</v>
      </c>
      <c r="B1" s="22" t="s">
        <v>3</v>
      </c>
      <c r="C1" s="23" t="s">
        <v>44</v>
      </c>
      <c r="D1" s="23" t="s">
        <v>45</v>
      </c>
      <c r="E1" s="23" t="s">
        <v>46</v>
      </c>
      <c r="F1" s="24" t="s">
        <v>39</v>
      </c>
      <c r="G1" s="24" t="s">
        <v>52</v>
      </c>
      <c r="H1" s="23" t="s">
        <v>47</v>
      </c>
      <c r="I1" s="23" t="s">
        <v>48</v>
      </c>
      <c r="J1" s="24" t="s">
        <v>56</v>
      </c>
      <c r="K1" s="24" t="s">
        <v>53</v>
      </c>
      <c r="L1" s="23" t="s">
        <v>49</v>
      </c>
      <c r="M1" s="23" t="s">
        <v>50</v>
      </c>
      <c r="N1" s="23" t="s">
        <v>51</v>
      </c>
      <c r="O1" s="24" t="s">
        <v>54</v>
      </c>
      <c r="P1" s="24" t="s">
        <v>55</v>
      </c>
    </row>
    <row r="2" spans="1:20" ht="30" customHeight="1" x14ac:dyDescent="0.25">
      <c r="F2" s="176" t="s">
        <v>36</v>
      </c>
      <c r="G2" s="177"/>
      <c r="J2" s="176" t="s">
        <v>36</v>
      </c>
      <c r="K2" s="177"/>
      <c r="O2" s="178" t="s">
        <v>36</v>
      </c>
      <c r="P2" s="178"/>
    </row>
    <row r="3" spans="1:20" ht="36.75" x14ac:dyDescent="0.25">
      <c r="C3" s="179" t="s">
        <v>0</v>
      </c>
      <c r="D3" s="180"/>
      <c r="E3" s="181"/>
      <c r="F3" s="10" t="s">
        <v>37</v>
      </c>
      <c r="G3" s="11" t="s">
        <v>38</v>
      </c>
      <c r="H3" s="179" t="s">
        <v>1</v>
      </c>
      <c r="I3" s="181"/>
      <c r="J3" s="10" t="s">
        <v>40</v>
      </c>
      <c r="K3" s="10" t="s">
        <v>41</v>
      </c>
      <c r="L3" s="179" t="s">
        <v>2</v>
      </c>
      <c r="M3" s="180"/>
      <c r="N3" s="181"/>
      <c r="O3" s="10" t="s">
        <v>42</v>
      </c>
      <c r="P3" s="10" t="s">
        <v>43</v>
      </c>
      <c r="Q3" s="2"/>
      <c r="R3" s="2"/>
      <c r="S3" s="2"/>
      <c r="T3" s="2"/>
    </row>
    <row r="4" spans="1:20" ht="48.75" x14ac:dyDescent="0.25">
      <c r="A4" s="22" t="s">
        <v>57</v>
      </c>
      <c r="B4" s="22" t="s">
        <v>3</v>
      </c>
      <c r="C4" s="23" t="s">
        <v>44</v>
      </c>
      <c r="D4" s="23" t="s">
        <v>45</v>
      </c>
      <c r="E4" s="23" t="s">
        <v>46</v>
      </c>
      <c r="F4" s="24" t="s">
        <v>39</v>
      </c>
      <c r="G4" s="24" t="s">
        <v>52</v>
      </c>
      <c r="H4" s="23" t="s">
        <v>47</v>
      </c>
      <c r="I4" s="23" t="s">
        <v>48</v>
      </c>
      <c r="J4" s="24" t="s">
        <v>56</v>
      </c>
      <c r="K4" s="24" t="s">
        <v>53</v>
      </c>
      <c r="L4" s="23" t="s">
        <v>49</v>
      </c>
      <c r="M4" s="23" t="s">
        <v>50</v>
      </c>
      <c r="N4" s="23" t="s">
        <v>51</v>
      </c>
      <c r="O4" s="24" t="s">
        <v>54</v>
      </c>
      <c r="P4" s="24" t="s">
        <v>55</v>
      </c>
      <c r="Q4" s="2"/>
      <c r="R4" s="2"/>
      <c r="S4" s="2"/>
      <c r="T4" s="2"/>
    </row>
    <row r="5" spans="1:20" s="5" customFormat="1" x14ac:dyDescent="0.25">
      <c r="B5" s="3" t="s">
        <v>4</v>
      </c>
      <c r="C5" s="6" t="s">
        <v>18</v>
      </c>
      <c r="D5" s="6" t="s">
        <v>18</v>
      </c>
      <c r="E5" s="6"/>
      <c r="F5" s="6"/>
      <c r="G5" s="6"/>
      <c r="H5" s="6" t="s">
        <v>18</v>
      </c>
      <c r="I5" s="6"/>
      <c r="J5" s="6"/>
      <c r="K5" s="6"/>
      <c r="L5" s="6" t="s">
        <v>18</v>
      </c>
      <c r="M5" s="6" t="s">
        <v>18</v>
      </c>
      <c r="N5" s="6" t="s">
        <v>18</v>
      </c>
      <c r="O5" s="6"/>
      <c r="P5" s="6"/>
      <c r="Q5" s="4"/>
      <c r="R5" s="4"/>
      <c r="S5" s="4"/>
      <c r="T5" s="4"/>
    </row>
    <row r="6" spans="1:20" ht="45" x14ac:dyDescent="0.25">
      <c r="A6" s="13" t="s">
        <v>59</v>
      </c>
      <c r="B6" s="188" t="s">
        <v>5</v>
      </c>
      <c r="C6" s="182" t="s">
        <v>18</v>
      </c>
      <c r="D6" s="182" t="s">
        <v>18</v>
      </c>
      <c r="E6" s="14"/>
      <c r="F6" s="191" t="s">
        <v>18</v>
      </c>
      <c r="G6" s="191" t="s">
        <v>18</v>
      </c>
      <c r="H6" s="14"/>
      <c r="I6" s="14"/>
      <c r="J6" s="15"/>
      <c r="K6" s="191" t="s">
        <v>18</v>
      </c>
      <c r="L6" s="182" t="s">
        <v>18</v>
      </c>
      <c r="M6" s="182" t="s">
        <v>18</v>
      </c>
      <c r="N6" s="182" t="s">
        <v>18</v>
      </c>
      <c r="O6" s="15"/>
      <c r="P6" s="185" t="s">
        <v>18</v>
      </c>
    </row>
    <row r="7" spans="1:20" ht="30" x14ac:dyDescent="0.25">
      <c r="A7" s="16" t="s">
        <v>60</v>
      </c>
      <c r="B7" s="189"/>
      <c r="C7" s="183"/>
      <c r="D7" s="183"/>
      <c r="E7" s="17"/>
      <c r="F7" s="192"/>
      <c r="G7" s="192"/>
      <c r="H7" s="17"/>
      <c r="I7" s="17"/>
      <c r="J7" s="18"/>
      <c r="K7" s="192"/>
      <c r="L7" s="183"/>
      <c r="M7" s="183"/>
      <c r="N7" s="183"/>
      <c r="O7" s="18"/>
      <c r="P7" s="186"/>
    </row>
    <row r="8" spans="1:20" ht="30" x14ac:dyDescent="0.25">
      <c r="A8" s="16" t="s">
        <v>61</v>
      </c>
      <c r="B8" s="189"/>
      <c r="C8" s="183"/>
      <c r="D8" s="183"/>
      <c r="E8" s="17"/>
      <c r="F8" s="192"/>
      <c r="G8" s="192"/>
      <c r="H8" s="17"/>
      <c r="I8" s="17"/>
      <c r="J8" s="18"/>
      <c r="K8" s="192"/>
      <c r="L8" s="183"/>
      <c r="M8" s="183"/>
      <c r="N8" s="183"/>
      <c r="O8" s="18"/>
      <c r="P8" s="186"/>
    </row>
    <row r="9" spans="1:20" ht="30" x14ac:dyDescent="0.25">
      <c r="A9" s="19" t="s">
        <v>58</v>
      </c>
      <c r="B9" s="190"/>
      <c r="C9" s="184"/>
      <c r="D9" s="184"/>
      <c r="E9" s="20"/>
      <c r="F9" s="193"/>
      <c r="G9" s="193"/>
      <c r="H9" s="20"/>
      <c r="I9" s="20"/>
      <c r="J9" s="21"/>
      <c r="K9" s="193"/>
      <c r="L9" s="184"/>
      <c r="M9" s="184"/>
      <c r="N9" s="184"/>
      <c r="O9" s="21"/>
      <c r="P9" s="187"/>
    </row>
    <row r="10" spans="1:20" x14ac:dyDescent="0.25">
      <c r="A10" s="1" t="s">
        <v>62</v>
      </c>
      <c r="B10" s="1" t="s">
        <v>6</v>
      </c>
      <c r="C10" s="7" t="s">
        <v>18</v>
      </c>
      <c r="D10" s="7"/>
      <c r="E10" s="7"/>
      <c r="F10" s="12" t="s">
        <v>18</v>
      </c>
      <c r="G10" s="12" t="s">
        <v>18</v>
      </c>
      <c r="H10" s="7"/>
      <c r="I10" s="7"/>
      <c r="J10" s="12"/>
      <c r="K10" s="12"/>
      <c r="L10" s="7" t="s">
        <v>18</v>
      </c>
      <c r="M10" s="7" t="s">
        <v>18</v>
      </c>
      <c r="N10" s="7"/>
      <c r="O10" s="12"/>
      <c r="P10" s="12"/>
    </row>
    <row r="11" spans="1:20" x14ac:dyDescent="0.25">
      <c r="A11" s="1"/>
      <c r="B11" s="1" t="s">
        <v>7</v>
      </c>
      <c r="C11" s="7" t="s">
        <v>18</v>
      </c>
      <c r="D11" s="7"/>
      <c r="E11" s="7"/>
      <c r="F11" s="12"/>
      <c r="G11" s="12"/>
      <c r="H11" s="7"/>
      <c r="I11" s="7"/>
      <c r="J11" s="12" t="s">
        <v>18</v>
      </c>
      <c r="K11" s="12"/>
      <c r="L11" s="7"/>
      <c r="M11" s="7" t="s">
        <v>18</v>
      </c>
      <c r="N11" s="7"/>
      <c r="O11" s="12"/>
      <c r="P11" s="12" t="s">
        <v>18</v>
      </c>
    </row>
    <row r="12" spans="1:20" x14ac:dyDescent="0.25">
      <c r="A12" s="1"/>
      <c r="B12" s="1" t="s">
        <v>8</v>
      </c>
      <c r="C12" s="7"/>
      <c r="D12" s="7"/>
      <c r="E12" s="7"/>
      <c r="F12" s="12"/>
      <c r="G12" s="12"/>
      <c r="H12" s="7"/>
      <c r="I12" s="7"/>
      <c r="J12" s="12"/>
      <c r="K12" s="12"/>
      <c r="L12" s="7" t="s">
        <v>18</v>
      </c>
      <c r="M12" s="7" t="s">
        <v>18</v>
      </c>
      <c r="N12" s="7"/>
      <c r="O12" s="12"/>
      <c r="P12" s="12"/>
    </row>
    <row r="13" spans="1:20" ht="30" x14ac:dyDescent="0.25">
      <c r="A13" s="1" t="s">
        <v>63</v>
      </c>
      <c r="B13" s="1" t="s">
        <v>72</v>
      </c>
      <c r="C13" s="7" t="s">
        <v>18</v>
      </c>
      <c r="D13" s="7"/>
      <c r="E13" s="7"/>
      <c r="F13" s="12"/>
      <c r="G13" s="12"/>
      <c r="H13" s="7"/>
      <c r="I13" s="7"/>
      <c r="J13" s="12" t="s">
        <v>18</v>
      </c>
      <c r="K13" s="12"/>
      <c r="L13" s="7" t="s">
        <v>18</v>
      </c>
      <c r="M13" s="7"/>
      <c r="N13" s="7"/>
      <c r="O13" s="12"/>
      <c r="P13" s="12"/>
    </row>
    <row r="14" spans="1:20" x14ac:dyDescent="0.25">
      <c r="A14" s="1"/>
      <c r="B14" s="1" t="s">
        <v>9</v>
      </c>
      <c r="C14" s="7" t="s">
        <v>18</v>
      </c>
      <c r="D14" s="7"/>
      <c r="E14" s="7" t="s">
        <v>18</v>
      </c>
      <c r="F14" s="12" t="s">
        <v>18</v>
      </c>
      <c r="G14" s="12" t="s">
        <v>18</v>
      </c>
      <c r="H14" s="7"/>
      <c r="I14" s="7"/>
      <c r="J14" s="12" t="s">
        <v>18</v>
      </c>
      <c r="K14" s="12"/>
      <c r="L14" s="7" t="s">
        <v>18</v>
      </c>
      <c r="M14" s="7" t="s">
        <v>18</v>
      </c>
      <c r="N14" s="7" t="s">
        <v>18</v>
      </c>
      <c r="O14" s="12" t="s">
        <v>18</v>
      </c>
      <c r="P14" s="12"/>
    </row>
    <row r="15" spans="1:20" ht="30" x14ac:dyDescent="0.25">
      <c r="A15" s="1" t="s">
        <v>71</v>
      </c>
      <c r="B15" s="1" t="s">
        <v>73</v>
      </c>
      <c r="C15" s="7" t="s">
        <v>18</v>
      </c>
      <c r="D15" s="7"/>
      <c r="E15" s="7"/>
      <c r="F15" s="12"/>
      <c r="G15" s="12"/>
      <c r="H15" s="7"/>
      <c r="I15" s="7"/>
      <c r="J15" s="12"/>
      <c r="K15" s="12" t="s">
        <v>18</v>
      </c>
      <c r="L15" s="7" t="s">
        <v>18</v>
      </c>
      <c r="M15" s="7"/>
      <c r="N15" s="7"/>
      <c r="O15" s="12"/>
      <c r="P15" s="12" t="s">
        <v>18</v>
      </c>
    </row>
    <row r="16" spans="1:20" ht="30" x14ac:dyDescent="0.25">
      <c r="A16" s="3"/>
      <c r="B16" s="3" t="s">
        <v>19</v>
      </c>
      <c r="C16" s="8"/>
      <c r="D16" s="8"/>
      <c r="E16" s="8"/>
      <c r="F16" s="8"/>
      <c r="G16" s="8"/>
      <c r="H16" s="8"/>
      <c r="I16" s="8"/>
      <c r="J16" s="8"/>
      <c r="K16" s="8"/>
      <c r="L16" s="8"/>
      <c r="M16" s="8"/>
      <c r="N16" s="8"/>
      <c r="O16" s="8"/>
      <c r="P16" s="8"/>
    </row>
    <row r="17" spans="1:16" ht="30" x14ac:dyDescent="0.25">
      <c r="A17" s="1"/>
      <c r="B17" s="1" t="s">
        <v>74</v>
      </c>
      <c r="C17" s="7"/>
      <c r="D17" s="7"/>
      <c r="E17" s="7"/>
      <c r="F17" s="12" t="s">
        <v>18</v>
      </c>
      <c r="G17" s="12" t="s">
        <v>18</v>
      </c>
      <c r="H17" s="7"/>
      <c r="I17" s="7" t="s">
        <v>18</v>
      </c>
      <c r="J17" s="12" t="s">
        <v>18</v>
      </c>
      <c r="K17" s="12" t="s">
        <v>18</v>
      </c>
      <c r="L17" s="7" t="s">
        <v>18</v>
      </c>
      <c r="M17" s="7"/>
      <c r="N17" s="7" t="s">
        <v>18</v>
      </c>
      <c r="O17" s="12"/>
      <c r="P17" s="12"/>
    </row>
    <row r="18" spans="1:16" x14ac:dyDescent="0.25">
      <c r="A18" s="1"/>
      <c r="B18" s="1" t="s">
        <v>10</v>
      </c>
      <c r="C18" s="7" t="s">
        <v>18</v>
      </c>
      <c r="D18" s="7" t="s">
        <v>18</v>
      </c>
      <c r="E18" s="7"/>
      <c r="F18" s="12"/>
      <c r="G18" s="12"/>
      <c r="H18" s="7"/>
      <c r="I18" s="7"/>
      <c r="J18" s="12"/>
      <c r="K18" s="12"/>
      <c r="L18" s="7"/>
      <c r="M18" s="7"/>
      <c r="N18" s="7"/>
      <c r="O18" s="12"/>
      <c r="P18" s="12"/>
    </row>
    <row r="19" spans="1:16" ht="30" x14ac:dyDescent="0.25">
      <c r="A19" s="1"/>
      <c r="B19" s="1" t="s">
        <v>75</v>
      </c>
      <c r="C19" s="7"/>
      <c r="D19" s="7"/>
      <c r="E19" s="7" t="s">
        <v>18</v>
      </c>
      <c r="F19" s="12"/>
      <c r="G19" s="12" t="s">
        <v>18</v>
      </c>
      <c r="H19" s="7"/>
      <c r="I19" s="7"/>
      <c r="J19" s="12"/>
      <c r="K19" s="12"/>
      <c r="L19" s="7" t="s">
        <v>18</v>
      </c>
      <c r="M19" s="7" t="s">
        <v>18</v>
      </c>
      <c r="N19" s="7"/>
      <c r="O19" s="12"/>
      <c r="P19" s="12"/>
    </row>
    <row r="20" spans="1:16" x14ac:dyDescent="0.25">
      <c r="A20" s="1"/>
      <c r="B20" s="1" t="s">
        <v>79</v>
      </c>
      <c r="C20" s="7"/>
      <c r="D20" s="7" t="s">
        <v>18</v>
      </c>
      <c r="E20" s="7"/>
      <c r="F20" s="12" t="s">
        <v>18</v>
      </c>
      <c r="G20" s="12" t="s">
        <v>18</v>
      </c>
      <c r="H20" s="7" t="s">
        <v>18</v>
      </c>
      <c r="I20" s="7" t="s">
        <v>18</v>
      </c>
      <c r="J20" s="12" t="s">
        <v>18</v>
      </c>
      <c r="K20" s="12"/>
      <c r="L20" s="7"/>
      <c r="M20" s="7"/>
      <c r="N20" s="7" t="s">
        <v>18</v>
      </c>
      <c r="O20" s="12" t="s">
        <v>18</v>
      </c>
      <c r="P20" s="12" t="s">
        <v>18</v>
      </c>
    </row>
    <row r="21" spans="1:16" ht="30" customHeight="1" x14ac:dyDescent="0.25">
      <c r="A21" s="1"/>
      <c r="B21" s="1" t="s">
        <v>76</v>
      </c>
      <c r="C21" s="7"/>
      <c r="D21" s="7" t="s">
        <v>18</v>
      </c>
      <c r="E21" s="7"/>
      <c r="F21" s="12" t="s">
        <v>18</v>
      </c>
      <c r="G21" s="12"/>
      <c r="H21" s="7" t="s">
        <v>18</v>
      </c>
      <c r="I21" s="7"/>
      <c r="J21" s="12"/>
      <c r="K21" s="12"/>
      <c r="L21" s="7" t="s">
        <v>18</v>
      </c>
      <c r="M21" s="7"/>
      <c r="N21" s="7" t="s">
        <v>18</v>
      </c>
      <c r="O21" s="12"/>
      <c r="P21" s="12"/>
    </row>
    <row r="22" spans="1:16" ht="30" customHeight="1" x14ac:dyDescent="0.25">
      <c r="A22" s="1"/>
      <c r="B22" s="1" t="s">
        <v>77</v>
      </c>
      <c r="C22" s="7"/>
      <c r="D22" s="7"/>
      <c r="E22" s="7"/>
      <c r="F22" s="12" t="s">
        <v>18</v>
      </c>
      <c r="G22" s="12"/>
      <c r="H22" s="7"/>
      <c r="I22" s="7"/>
      <c r="J22" s="12"/>
      <c r="K22" s="12"/>
      <c r="L22" s="7"/>
      <c r="M22" s="7"/>
      <c r="N22" s="7" t="s">
        <v>18</v>
      </c>
      <c r="O22" s="12"/>
      <c r="P22" s="12"/>
    </row>
    <row r="23" spans="1:16" ht="15.75" customHeight="1" x14ac:dyDescent="0.25">
      <c r="A23" s="1"/>
      <c r="B23" s="1" t="s">
        <v>78</v>
      </c>
      <c r="C23" s="7"/>
      <c r="D23" s="7" t="s">
        <v>18</v>
      </c>
      <c r="E23" s="7"/>
      <c r="F23" s="12" t="s">
        <v>18</v>
      </c>
      <c r="G23" s="12" t="s">
        <v>18</v>
      </c>
      <c r="H23" s="7" t="s">
        <v>18</v>
      </c>
      <c r="I23" s="7" t="s">
        <v>18</v>
      </c>
      <c r="J23" s="12" t="s">
        <v>18</v>
      </c>
      <c r="K23" s="12"/>
      <c r="L23" s="7"/>
      <c r="M23" s="7"/>
      <c r="N23" s="7" t="s">
        <v>18</v>
      </c>
      <c r="O23" s="12" t="s">
        <v>18</v>
      </c>
      <c r="P23" s="12" t="s">
        <v>18</v>
      </c>
    </row>
    <row r="24" spans="1:16" x14ac:dyDescent="0.25">
      <c r="A24" s="1"/>
      <c r="B24" s="1" t="s">
        <v>80</v>
      </c>
      <c r="C24" s="7"/>
      <c r="D24" s="7"/>
      <c r="E24" s="7" t="s">
        <v>18</v>
      </c>
      <c r="F24" s="12" t="s">
        <v>18</v>
      </c>
      <c r="G24" s="12"/>
      <c r="H24" s="7" t="s">
        <v>18</v>
      </c>
      <c r="I24" s="7" t="s">
        <v>18</v>
      </c>
      <c r="J24" s="12" t="s">
        <v>18</v>
      </c>
      <c r="K24" s="12"/>
      <c r="L24" s="7" t="s">
        <v>18</v>
      </c>
      <c r="M24" s="7"/>
      <c r="N24" s="7"/>
      <c r="O24" s="12" t="s">
        <v>18</v>
      </c>
      <c r="P24" s="12"/>
    </row>
    <row r="25" spans="1:16" s="5" customFormat="1" x14ac:dyDescent="0.25">
      <c r="A25" s="3"/>
      <c r="B25" s="3" t="s">
        <v>11</v>
      </c>
      <c r="C25" s="8" t="s">
        <v>18</v>
      </c>
      <c r="D25" s="8"/>
      <c r="E25" s="8"/>
      <c r="F25" s="8"/>
      <c r="G25" s="8"/>
      <c r="H25" s="8"/>
      <c r="I25" s="8"/>
      <c r="J25" s="8"/>
      <c r="K25" s="8"/>
      <c r="L25" s="8" t="s">
        <v>18</v>
      </c>
      <c r="M25" s="8"/>
      <c r="N25" s="8"/>
      <c r="O25" s="8"/>
      <c r="P25" s="8"/>
    </row>
    <row r="26" spans="1:16" x14ac:dyDescent="0.25">
      <c r="A26" s="1"/>
      <c r="B26" s="1" t="s">
        <v>12</v>
      </c>
      <c r="C26" s="7" t="s">
        <v>18</v>
      </c>
      <c r="D26" s="7"/>
      <c r="E26" s="7"/>
      <c r="F26" s="12" t="s">
        <v>18</v>
      </c>
      <c r="G26" s="12"/>
      <c r="H26" s="7"/>
      <c r="I26" s="7"/>
      <c r="J26" s="12"/>
      <c r="K26" s="12"/>
      <c r="L26" s="7" t="s">
        <v>18</v>
      </c>
      <c r="M26" s="7"/>
      <c r="N26" s="7" t="s">
        <v>18</v>
      </c>
      <c r="O26" s="12" t="s">
        <v>18</v>
      </c>
      <c r="P26" s="12"/>
    </row>
    <row r="27" spans="1:16" x14ac:dyDescent="0.25">
      <c r="A27" s="1"/>
      <c r="B27" s="1" t="s">
        <v>13</v>
      </c>
      <c r="C27" s="7" t="s">
        <v>18</v>
      </c>
      <c r="D27" s="7" t="s">
        <v>18</v>
      </c>
      <c r="E27" s="7"/>
      <c r="F27" s="12" t="s">
        <v>18</v>
      </c>
      <c r="G27" s="12"/>
      <c r="H27" s="7"/>
      <c r="I27" s="7"/>
      <c r="J27" s="12"/>
      <c r="K27" s="12" t="s">
        <v>18</v>
      </c>
      <c r="L27" s="7" t="s">
        <v>18</v>
      </c>
      <c r="M27" s="7" t="s">
        <v>18</v>
      </c>
      <c r="N27" s="7"/>
      <c r="O27" s="12"/>
      <c r="P27" s="12"/>
    </row>
    <row r="28" spans="1:16" x14ac:dyDescent="0.25">
      <c r="A28" s="1"/>
      <c r="B28" s="1" t="s">
        <v>14</v>
      </c>
      <c r="C28" s="7" t="s">
        <v>18</v>
      </c>
      <c r="D28" s="7"/>
      <c r="E28" s="7"/>
      <c r="F28" s="12" t="s">
        <v>18</v>
      </c>
      <c r="G28" s="12"/>
      <c r="H28" s="7" t="s">
        <v>18</v>
      </c>
      <c r="I28" s="7"/>
      <c r="J28" s="12"/>
      <c r="K28" s="12"/>
      <c r="L28" s="7" t="s">
        <v>18</v>
      </c>
      <c r="M28" s="7"/>
      <c r="N28" s="7" t="s">
        <v>18</v>
      </c>
      <c r="O28" s="12"/>
      <c r="P28" s="12"/>
    </row>
    <row r="29" spans="1:16" x14ac:dyDescent="0.25">
      <c r="A29" s="1"/>
      <c r="B29" s="1" t="s">
        <v>15</v>
      </c>
      <c r="C29" s="7"/>
      <c r="D29" s="7"/>
      <c r="E29" s="7"/>
      <c r="F29" s="12"/>
      <c r="G29" s="12"/>
      <c r="H29" s="7"/>
      <c r="I29" s="7"/>
      <c r="J29" s="12"/>
      <c r="K29" s="12"/>
      <c r="L29" s="7" t="s">
        <v>18</v>
      </c>
      <c r="M29" s="7"/>
      <c r="N29" s="7"/>
      <c r="O29" s="12"/>
      <c r="P29" s="12" t="s">
        <v>18</v>
      </c>
    </row>
    <row r="30" spans="1:16" x14ac:dyDescent="0.25">
      <c r="A30" s="1"/>
      <c r="B30" s="1" t="s">
        <v>16</v>
      </c>
      <c r="C30" s="7"/>
      <c r="D30" s="7" t="s">
        <v>18</v>
      </c>
      <c r="E30" s="7"/>
      <c r="F30" s="12"/>
      <c r="G30" s="12"/>
      <c r="H30" s="7"/>
      <c r="I30" s="7" t="s">
        <v>18</v>
      </c>
      <c r="J30" s="12"/>
      <c r="K30" s="12"/>
      <c r="L30" s="7"/>
      <c r="M30" s="7"/>
      <c r="N30" s="7"/>
      <c r="O30" s="12"/>
      <c r="P30" s="12"/>
    </row>
    <row r="31" spans="1:16" x14ac:dyDescent="0.25">
      <c r="A31" s="1"/>
      <c r="B31" s="1" t="s">
        <v>17</v>
      </c>
      <c r="C31" s="7"/>
      <c r="D31" s="7" t="s">
        <v>18</v>
      </c>
      <c r="E31" s="7"/>
      <c r="F31" s="12"/>
      <c r="G31" s="12" t="s">
        <v>18</v>
      </c>
      <c r="H31" s="7" t="s">
        <v>18</v>
      </c>
      <c r="I31" s="7"/>
      <c r="J31" s="12"/>
      <c r="K31" s="12"/>
      <c r="L31" s="7"/>
      <c r="M31" s="7"/>
      <c r="N31" s="7"/>
      <c r="O31" s="12" t="s">
        <v>18</v>
      </c>
      <c r="P31" s="12" t="s">
        <v>18</v>
      </c>
    </row>
    <row r="32" spans="1:16" ht="30" x14ac:dyDescent="0.25">
      <c r="A32" s="1"/>
      <c r="B32" s="1" t="s">
        <v>68</v>
      </c>
      <c r="C32" s="7"/>
      <c r="D32" s="7"/>
      <c r="E32" s="7"/>
      <c r="F32" s="12" t="s">
        <v>18</v>
      </c>
      <c r="G32" s="12"/>
      <c r="H32" s="7"/>
      <c r="I32" s="7"/>
      <c r="J32" s="12"/>
      <c r="K32" s="12"/>
      <c r="L32" s="7" t="s">
        <v>18</v>
      </c>
      <c r="M32" s="7"/>
      <c r="N32" s="7"/>
      <c r="O32" s="12"/>
      <c r="P32" s="12"/>
    </row>
    <row r="33" spans="1:16" x14ac:dyDescent="0.25">
      <c r="A33" s="1"/>
      <c r="B33" s="1" t="s">
        <v>20</v>
      </c>
      <c r="C33" s="7"/>
      <c r="D33" s="7"/>
      <c r="E33" s="7"/>
      <c r="F33" s="12"/>
      <c r="G33" s="12"/>
      <c r="H33" s="7"/>
      <c r="I33" s="7" t="s">
        <v>18</v>
      </c>
      <c r="J33" s="12" t="s">
        <v>18</v>
      </c>
      <c r="K33" s="12"/>
      <c r="L33" s="7" t="s">
        <v>18</v>
      </c>
      <c r="M33" s="7" t="s">
        <v>18</v>
      </c>
      <c r="N33" s="7"/>
      <c r="O33" s="12"/>
      <c r="P33" s="12"/>
    </row>
    <row r="34" spans="1:16" ht="30" x14ac:dyDescent="0.25">
      <c r="A34" s="1"/>
      <c r="B34" s="1" t="s">
        <v>69</v>
      </c>
      <c r="C34" s="7"/>
      <c r="D34" s="7"/>
      <c r="E34" s="7"/>
      <c r="F34" s="12"/>
      <c r="G34" s="12" t="s">
        <v>18</v>
      </c>
      <c r="H34" s="7"/>
      <c r="I34" s="7"/>
      <c r="J34" s="12" t="s">
        <v>18</v>
      </c>
      <c r="K34" s="12"/>
      <c r="L34" s="7" t="s">
        <v>18</v>
      </c>
      <c r="M34" s="7"/>
      <c r="N34" s="7"/>
      <c r="O34" s="12"/>
      <c r="P34" s="12"/>
    </row>
    <row r="35" spans="1:16" x14ac:dyDescent="0.25">
      <c r="A35" s="1" t="s">
        <v>67</v>
      </c>
      <c r="B35" s="1" t="s">
        <v>21</v>
      </c>
      <c r="C35" s="7"/>
      <c r="D35" s="7" t="s">
        <v>18</v>
      </c>
      <c r="E35" s="7"/>
      <c r="F35" s="12"/>
      <c r="G35" s="12" t="s">
        <v>18</v>
      </c>
      <c r="H35" s="7" t="s">
        <v>18</v>
      </c>
      <c r="I35" s="7"/>
      <c r="J35" s="12"/>
      <c r="K35" s="12"/>
      <c r="L35" s="7" t="s">
        <v>18</v>
      </c>
      <c r="M35" s="7" t="s">
        <v>18</v>
      </c>
      <c r="N35" s="7"/>
      <c r="O35" s="12" t="s">
        <v>18</v>
      </c>
      <c r="P35" s="12" t="s">
        <v>18</v>
      </c>
    </row>
    <row r="36" spans="1:16" s="5" customFormat="1" x14ac:dyDescent="0.25">
      <c r="A36" s="3"/>
      <c r="B36" s="3" t="s">
        <v>22</v>
      </c>
      <c r="C36" s="8"/>
      <c r="D36" s="8"/>
      <c r="E36" s="8"/>
      <c r="F36" s="8"/>
      <c r="G36" s="8"/>
      <c r="H36" s="8"/>
      <c r="I36" s="8"/>
      <c r="J36" s="8"/>
      <c r="K36" s="8"/>
      <c r="L36" s="8"/>
      <c r="M36" s="8"/>
      <c r="N36" s="8"/>
      <c r="O36" s="8"/>
      <c r="P36" s="8"/>
    </row>
    <row r="37" spans="1:16" ht="30" x14ac:dyDescent="0.25">
      <c r="A37" s="1" t="s">
        <v>70</v>
      </c>
      <c r="B37" s="1" t="s">
        <v>23</v>
      </c>
      <c r="C37" s="7"/>
      <c r="D37" s="7" t="s">
        <v>18</v>
      </c>
      <c r="E37" s="7" t="s">
        <v>18</v>
      </c>
      <c r="F37" s="12"/>
      <c r="G37" s="12"/>
      <c r="H37" s="7" t="s">
        <v>18</v>
      </c>
      <c r="I37" s="7"/>
      <c r="J37" s="12" t="s">
        <v>18</v>
      </c>
      <c r="K37" s="12" t="s">
        <v>18</v>
      </c>
      <c r="L37" s="7"/>
      <c r="M37" s="7" t="s">
        <v>18</v>
      </c>
      <c r="N37" s="7" t="s">
        <v>18</v>
      </c>
      <c r="O37" s="12" t="s">
        <v>18</v>
      </c>
      <c r="P37" s="12" t="s">
        <v>18</v>
      </c>
    </row>
    <row r="38" spans="1:16" x14ac:dyDescent="0.25">
      <c r="A38" s="1"/>
      <c r="B38" s="1" t="s">
        <v>24</v>
      </c>
      <c r="C38" s="7"/>
      <c r="D38" s="7"/>
      <c r="E38" s="7"/>
      <c r="F38" s="12" t="s">
        <v>18</v>
      </c>
      <c r="G38" s="12"/>
      <c r="H38" s="7"/>
      <c r="I38" s="7"/>
      <c r="J38" s="12"/>
      <c r="K38" s="12"/>
      <c r="L38" s="7" t="s">
        <v>18</v>
      </c>
      <c r="M38" s="7" t="s">
        <v>18</v>
      </c>
      <c r="N38" s="7"/>
      <c r="O38" s="12"/>
      <c r="P38" s="12"/>
    </row>
    <row r="39" spans="1:16" x14ac:dyDescent="0.25">
      <c r="A39" s="1"/>
      <c r="B39" s="1" t="s">
        <v>25</v>
      </c>
      <c r="C39" s="7"/>
      <c r="D39" s="7" t="s">
        <v>18</v>
      </c>
      <c r="E39" s="7" t="s">
        <v>18</v>
      </c>
      <c r="F39" s="12" t="s">
        <v>18</v>
      </c>
      <c r="G39" s="12"/>
      <c r="H39" s="7" t="s">
        <v>18</v>
      </c>
      <c r="I39" s="7" t="s">
        <v>18</v>
      </c>
      <c r="J39" s="12" t="s">
        <v>18</v>
      </c>
      <c r="K39" s="12" t="s">
        <v>18</v>
      </c>
      <c r="L39" s="7" t="s">
        <v>18</v>
      </c>
      <c r="M39" s="7"/>
      <c r="N39" s="7"/>
      <c r="O39" s="12" t="s">
        <v>18</v>
      </c>
      <c r="P39" s="12" t="s">
        <v>18</v>
      </c>
    </row>
    <row r="40" spans="1:16" x14ac:dyDescent="0.25">
      <c r="A40" s="1"/>
      <c r="B40" s="1" t="s">
        <v>26</v>
      </c>
      <c r="C40" s="7"/>
      <c r="D40" s="7"/>
      <c r="E40" s="7"/>
      <c r="F40" s="12"/>
      <c r="G40" s="12"/>
      <c r="H40" s="7"/>
      <c r="I40" s="7"/>
      <c r="J40" s="12"/>
      <c r="K40" s="12"/>
      <c r="L40" s="7"/>
      <c r="M40" s="7" t="s">
        <v>18</v>
      </c>
      <c r="N40" s="7"/>
      <c r="O40" s="12"/>
      <c r="P40" s="12" t="s">
        <v>18</v>
      </c>
    </row>
    <row r="41" spans="1:16" ht="30" x14ac:dyDescent="0.25">
      <c r="A41" s="1"/>
      <c r="B41" s="1" t="s">
        <v>27</v>
      </c>
      <c r="C41" s="7" t="s">
        <v>18</v>
      </c>
      <c r="D41" s="7"/>
      <c r="E41" s="7"/>
      <c r="F41" s="12"/>
      <c r="G41" s="12" t="s">
        <v>18</v>
      </c>
      <c r="H41" s="7" t="s">
        <v>18</v>
      </c>
      <c r="I41" s="7"/>
      <c r="J41" s="12"/>
      <c r="K41" s="12" t="s">
        <v>18</v>
      </c>
      <c r="L41" s="7" t="s">
        <v>18</v>
      </c>
      <c r="M41" s="7" t="s">
        <v>18</v>
      </c>
      <c r="N41" s="7"/>
      <c r="O41" s="12"/>
      <c r="P41" s="12"/>
    </row>
    <row r="42" spans="1:16" s="27" customFormat="1" x14ac:dyDescent="0.25">
      <c r="A42" s="25"/>
      <c r="B42" s="25" t="s">
        <v>28</v>
      </c>
      <c r="C42" s="26"/>
      <c r="D42" s="26"/>
      <c r="E42" s="26"/>
      <c r="F42" s="26"/>
      <c r="G42" s="26"/>
      <c r="H42" s="26"/>
      <c r="I42" s="26"/>
      <c r="J42" s="26"/>
      <c r="K42" s="26"/>
      <c r="L42" s="26"/>
      <c r="M42" s="26"/>
      <c r="N42" s="26"/>
      <c r="O42" s="26"/>
      <c r="P42" s="26"/>
    </row>
    <row r="43" spans="1:16" x14ac:dyDescent="0.25">
      <c r="A43" s="1" t="s">
        <v>64</v>
      </c>
      <c r="B43" s="1" t="s">
        <v>29</v>
      </c>
      <c r="C43" s="7"/>
      <c r="D43" s="7" t="s">
        <v>18</v>
      </c>
      <c r="E43" s="7"/>
      <c r="F43" s="12"/>
      <c r="G43" s="12"/>
      <c r="H43" s="7"/>
      <c r="I43" s="7"/>
      <c r="J43" s="12"/>
      <c r="K43" s="12"/>
      <c r="L43" s="7" t="s">
        <v>18</v>
      </c>
      <c r="M43" s="7"/>
      <c r="N43" s="7"/>
      <c r="O43" s="12"/>
      <c r="P43" s="12"/>
    </row>
    <row r="44" spans="1:16" x14ac:dyDescent="0.25">
      <c r="A44" s="1" t="s">
        <v>65</v>
      </c>
      <c r="B44" s="1" t="s">
        <v>81</v>
      </c>
      <c r="C44" s="7"/>
      <c r="D44" s="7" t="s">
        <v>18</v>
      </c>
      <c r="E44" s="7"/>
      <c r="F44" s="12" t="s">
        <v>18</v>
      </c>
      <c r="G44" s="12" t="s">
        <v>18</v>
      </c>
      <c r="H44" s="7" t="s">
        <v>18</v>
      </c>
      <c r="I44" s="7" t="s">
        <v>18</v>
      </c>
      <c r="J44" s="12" t="s">
        <v>18</v>
      </c>
      <c r="K44" s="12" t="s">
        <v>18</v>
      </c>
      <c r="L44" s="7" t="s">
        <v>18</v>
      </c>
      <c r="M44" s="7"/>
      <c r="N44" s="7" t="s">
        <v>18</v>
      </c>
      <c r="O44" s="12" t="s">
        <v>18</v>
      </c>
      <c r="P44" s="12" t="s">
        <v>18</v>
      </c>
    </row>
    <row r="45" spans="1:16" ht="30" x14ac:dyDescent="0.25">
      <c r="A45" s="1" t="s">
        <v>66</v>
      </c>
      <c r="B45" s="1" t="s">
        <v>30</v>
      </c>
      <c r="C45" s="7"/>
      <c r="D45" s="7"/>
      <c r="E45" s="7"/>
      <c r="F45" s="12"/>
      <c r="G45" s="12"/>
      <c r="H45" s="7"/>
      <c r="I45" s="7"/>
      <c r="J45" s="12" t="s">
        <v>18</v>
      </c>
      <c r="K45" s="12"/>
      <c r="L45" s="7" t="s">
        <v>18</v>
      </c>
      <c r="M45" s="7"/>
      <c r="N45" s="7"/>
      <c r="O45" s="12"/>
      <c r="P45" s="12"/>
    </row>
    <row r="46" spans="1:16" x14ac:dyDescent="0.25">
      <c r="A46" s="1"/>
      <c r="B46" s="1" t="s">
        <v>31</v>
      </c>
      <c r="C46" s="7"/>
      <c r="D46" s="7"/>
      <c r="E46" s="7"/>
      <c r="F46" s="12"/>
      <c r="G46" s="12"/>
      <c r="H46" s="7"/>
      <c r="I46" s="7"/>
      <c r="J46" s="12"/>
      <c r="K46" s="12"/>
      <c r="L46" s="7"/>
      <c r="M46" s="7"/>
      <c r="N46" s="7"/>
      <c r="O46" s="12"/>
      <c r="P46" s="12"/>
    </row>
    <row r="47" spans="1:16" x14ac:dyDescent="0.25">
      <c r="A47" s="1"/>
      <c r="B47" s="1" t="s">
        <v>32</v>
      </c>
      <c r="C47" s="7"/>
      <c r="D47" s="7"/>
      <c r="E47" s="7"/>
      <c r="F47" s="12" t="s">
        <v>18</v>
      </c>
      <c r="G47" s="12"/>
      <c r="H47" s="7" t="s">
        <v>18</v>
      </c>
      <c r="I47" s="7"/>
      <c r="J47" s="12"/>
      <c r="K47" s="12"/>
      <c r="L47" s="7"/>
      <c r="M47" s="7"/>
      <c r="N47" s="7"/>
      <c r="O47" s="12"/>
      <c r="P47" s="12"/>
    </row>
    <row r="48" spans="1:16" x14ac:dyDescent="0.25">
      <c r="A48" s="1"/>
      <c r="B48" s="1" t="s">
        <v>33</v>
      </c>
      <c r="C48" s="7" t="s">
        <v>18</v>
      </c>
      <c r="D48" s="7"/>
      <c r="E48" s="7" t="s">
        <v>18</v>
      </c>
      <c r="F48" s="12"/>
      <c r="G48" s="12"/>
      <c r="H48" s="7"/>
      <c r="I48" s="7"/>
      <c r="J48" s="12"/>
      <c r="K48" s="12"/>
      <c r="L48" s="7"/>
      <c r="M48" s="7"/>
      <c r="N48" s="7"/>
      <c r="O48" s="12" t="s">
        <v>18</v>
      </c>
      <c r="P48" s="12" t="s">
        <v>18</v>
      </c>
    </row>
    <row r="49" spans="1:16" x14ac:dyDescent="0.25">
      <c r="A49" s="1"/>
      <c r="B49" s="1" t="s">
        <v>34</v>
      </c>
      <c r="C49" s="7"/>
      <c r="D49" s="7"/>
      <c r="E49" s="7"/>
      <c r="F49" s="12"/>
      <c r="G49" s="12"/>
      <c r="H49" s="7"/>
      <c r="I49" s="7"/>
      <c r="J49" s="12" t="s">
        <v>18</v>
      </c>
      <c r="K49" s="12" t="s">
        <v>18</v>
      </c>
      <c r="L49" s="7" t="s">
        <v>18</v>
      </c>
      <c r="M49" s="7"/>
      <c r="N49" s="7"/>
      <c r="O49" s="12"/>
      <c r="P49" s="12"/>
    </row>
    <row r="50" spans="1:16" x14ac:dyDescent="0.25">
      <c r="A50" s="1"/>
      <c r="B50" s="1" t="s">
        <v>35</v>
      </c>
      <c r="C50" s="7"/>
      <c r="D50" s="7"/>
      <c r="E50" s="7"/>
      <c r="F50" s="12"/>
      <c r="G50" s="12"/>
      <c r="H50" s="7"/>
      <c r="I50" s="7"/>
      <c r="J50" s="12"/>
      <c r="K50" s="12"/>
      <c r="L50" s="7"/>
      <c r="M50" s="7"/>
      <c r="N50" s="7"/>
      <c r="O50" s="12"/>
      <c r="P50" s="12"/>
    </row>
  </sheetData>
  <mergeCells count="16">
    <mergeCell ref="L6:L9"/>
    <mergeCell ref="M6:M9"/>
    <mergeCell ref="N6:N9"/>
    <mergeCell ref="K6:K9"/>
    <mergeCell ref="P6:P9"/>
    <mergeCell ref="B6:B9"/>
    <mergeCell ref="C6:C9"/>
    <mergeCell ref="D6:D9"/>
    <mergeCell ref="G6:G9"/>
    <mergeCell ref="F6:F9"/>
    <mergeCell ref="F2:G2"/>
    <mergeCell ref="J2:K2"/>
    <mergeCell ref="O2:P2"/>
    <mergeCell ref="C3:E3"/>
    <mergeCell ref="H3:I3"/>
    <mergeCell ref="L3:N3"/>
  </mergeCells>
  <pageMargins left="0.7" right="0.7" top="0.75" bottom="0.75" header="0.3" footer="0.3"/>
  <pageSetup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pageSetUpPr fitToPage="1"/>
  </sheetPr>
  <dimension ref="A1:Y96"/>
  <sheetViews>
    <sheetView zoomScale="80" zoomScaleNormal="80" workbookViewId="0">
      <pane ySplit="1" topLeftCell="A2" activePane="bottomLeft" state="frozen"/>
      <selection pane="bottomLeft" activeCell="D19" sqref="D19"/>
    </sheetView>
  </sheetViews>
  <sheetFormatPr defaultRowHeight="15" x14ac:dyDescent="0.25"/>
  <cols>
    <col min="1" max="1" width="11.85546875" customWidth="1"/>
    <col min="2" max="2" width="29.42578125" customWidth="1"/>
    <col min="3" max="3" width="19.85546875" customWidth="1"/>
    <col min="4" max="4" width="29" customWidth="1"/>
    <col min="5" max="5" width="9.140625" customWidth="1"/>
    <col min="6" max="6" width="10.28515625" customWidth="1"/>
    <col min="7" max="7" width="9" customWidth="1"/>
    <col min="8" max="8" width="8.28515625" customWidth="1"/>
    <col min="9" max="9" width="9.7109375" customWidth="1"/>
    <col min="10" max="10" width="12.85546875" customWidth="1"/>
    <col min="11" max="11" width="12.42578125" customWidth="1"/>
    <col min="12" max="12" width="13.28515625" customWidth="1"/>
    <col min="13" max="13" width="9.42578125" customWidth="1"/>
    <col min="14" max="16" width="11.85546875" customWidth="1"/>
    <col min="17" max="17" width="12.85546875" customWidth="1"/>
    <col min="18" max="18" width="9.85546875" customWidth="1"/>
    <col min="19" max="20" width="12" customWidth="1"/>
    <col min="21" max="21" width="10.42578125" customWidth="1"/>
  </cols>
  <sheetData>
    <row r="1" spans="1:25" ht="48.75" x14ac:dyDescent="0.25">
      <c r="C1" s="22" t="s">
        <v>57</v>
      </c>
      <c r="D1" s="22" t="s">
        <v>3</v>
      </c>
      <c r="E1" s="45" t="s">
        <v>93</v>
      </c>
      <c r="F1" s="45" t="s">
        <v>94</v>
      </c>
      <c r="G1" s="45" t="s">
        <v>95</v>
      </c>
      <c r="H1" s="23" t="s">
        <v>44</v>
      </c>
      <c r="I1" s="23" t="s">
        <v>45</v>
      </c>
      <c r="J1" s="23" t="s">
        <v>46</v>
      </c>
      <c r="K1" s="24" t="s">
        <v>39</v>
      </c>
      <c r="L1" s="24" t="s">
        <v>52</v>
      </c>
      <c r="M1" s="23" t="s">
        <v>47</v>
      </c>
      <c r="N1" s="23" t="s">
        <v>48</v>
      </c>
      <c r="O1" s="24" t="s">
        <v>56</v>
      </c>
      <c r="P1" s="24" t="s">
        <v>53</v>
      </c>
      <c r="Q1" s="23" t="s">
        <v>49</v>
      </c>
      <c r="R1" s="23" t="s">
        <v>50</v>
      </c>
      <c r="S1" s="23" t="s">
        <v>51</v>
      </c>
      <c r="T1" s="24" t="s">
        <v>54</v>
      </c>
      <c r="U1" s="24" t="s">
        <v>55</v>
      </c>
    </row>
    <row r="2" spans="1:25" ht="30" customHeight="1" x14ac:dyDescent="0.25">
      <c r="E2" s="9"/>
      <c r="F2" s="9"/>
      <c r="G2" s="9"/>
      <c r="K2" s="176" t="s">
        <v>36</v>
      </c>
      <c r="L2" s="177"/>
      <c r="O2" s="176" t="s">
        <v>36</v>
      </c>
      <c r="P2" s="177"/>
      <c r="T2" s="178" t="s">
        <v>36</v>
      </c>
      <c r="U2" s="178"/>
    </row>
    <row r="3" spans="1:25" ht="36.75" x14ac:dyDescent="0.25">
      <c r="A3" s="194" t="s">
        <v>142</v>
      </c>
      <c r="B3" s="194"/>
      <c r="E3" s="9"/>
      <c r="F3" s="9"/>
      <c r="G3" s="9"/>
      <c r="H3" s="179" t="s">
        <v>0</v>
      </c>
      <c r="I3" s="180"/>
      <c r="J3" s="181"/>
      <c r="K3" s="10" t="s">
        <v>37</v>
      </c>
      <c r="L3" s="11" t="s">
        <v>38</v>
      </c>
      <c r="M3" s="179" t="s">
        <v>1</v>
      </c>
      <c r="N3" s="181"/>
      <c r="O3" s="10" t="s">
        <v>40</v>
      </c>
      <c r="P3" s="10" t="s">
        <v>41</v>
      </c>
      <c r="Q3" s="179" t="s">
        <v>2</v>
      </c>
      <c r="R3" s="180"/>
      <c r="S3" s="181"/>
      <c r="T3" s="10" t="s">
        <v>42</v>
      </c>
      <c r="U3" s="10" t="s">
        <v>43</v>
      </c>
      <c r="V3" s="2"/>
      <c r="W3" s="2"/>
      <c r="X3" s="2"/>
      <c r="Y3" s="2"/>
    </row>
    <row r="4" spans="1:25" ht="48.75" x14ac:dyDescent="0.25">
      <c r="A4" t="s">
        <v>113</v>
      </c>
      <c r="B4" s="1" t="s">
        <v>82</v>
      </c>
      <c r="C4" s="22" t="s">
        <v>57</v>
      </c>
      <c r="D4" s="22" t="s">
        <v>3</v>
      </c>
      <c r="E4" s="45" t="s">
        <v>93</v>
      </c>
      <c r="F4" s="45" t="s">
        <v>94</v>
      </c>
      <c r="G4" s="45" t="s">
        <v>95</v>
      </c>
      <c r="H4" s="28" t="s">
        <v>44</v>
      </c>
      <c r="I4" s="28" t="s">
        <v>45</v>
      </c>
      <c r="J4" s="28" t="s">
        <v>46</v>
      </c>
      <c r="K4" s="29" t="s">
        <v>39</v>
      </c>
      <c r="L4" s="29" t="s">
        <v>52</v>
      </c>
      <c r="M4" s="28" t="s">
        <v>47</v>
      </c>
      <c r="N4" s="28" t="s">
        <v>48</v>
      </c>
      <c r="O4" s="29" t="s">
        <v>56</v>
      </c>
      <c r="P4" s="29" t="s">
        <v>53</v>
      </c>
      <c r="Q4" s="28" t="s">
        <v>49</v>
      </c>
      <c r="R4" s="28" t="s">
        <v>50</v>
      </c>
      <c r="S4" s="28" t="s">
        <v>51</v>
      </c>
      <c r="T4" s="29" t="s">
        <v>54</v>
      </c>
      <c r="U4" s="29" t="s">
        <v>55</v>
      </c>
      <c r="V4" s="2"/>
      <c r="W4" s="2"/>
      <c r="X4" s="2"/>
      <c r="Y4" s="2"/>
    </row>
    <row r="5" spans="1:25" s="5" customFormat="1" x14ac:dyDescent="0.25">
      <c r="A5" s="5">
        <v>19</v>
      </c>
      <c r="C5" s="30"/>
      <c r="D5" s="31" t="s">
        <v>4</v>
      </c>
      <c r="E5" s="74" t="s">
        <v>18</v>
      </c>
      <c r="F5" s="74" t="s">
        <v>18</v>
      </c>
      <c r="G5" s="74" t="s">
        <v>18</v>
      </c>
      <c r="H5" s="32" t="s">
        <v>18</v>
      </c>
      <c r="I5" s="32" t="s">
        <v>18</v>
      </c>
      <c r="J5" s="32"/>
      <c r="K5" s="32"/>
      <c r="L5" s="32"/>
      <c r="M5" s="32" t="s">
        <v>18</v>
      </c>
      <c r="N5" s="32"/>
      <c r="O5" s="32"/>
      <c r="P5" s="32"/>
      <c r="Q5" s="32" t="s">
        <v>18</v>
      </c>
      <c r="R5" s="32" t="s">
        <v>18</v>
      </c>
      <c r="S5" s="32" t="s">
        <v>18</v>
      </c>
      <c r="T5" s="32"/>
      <c r="U5" s="33"/>
      <c r="V5" s="4"/>
      <c r="W5" s="4"/>
      <c r="X5" s="4"/>
      <c r="Y5" s="4"/>
    </row>
    <row r="6" spans="1:25" ht="45" x14ac:dyDescent="0.25">
      <c r="A6" t="s">
        <v>118</v>
      </c>
      <c r="C6" s="13" t="s">
        <v>59</v>
      </c>
      <c r="D6" s="188" t="s">
        <v>5</v>
      </c>
      <c r="E6" s="195" t="s">
        <v>18</v>
      </c>
      <c r="F6" s="195" t="s">
        <v>18</v>
      </c>
      <c r="G6" s="195" t="s">
        <v>18</v>
      </c>
      <c r="H6" s="182" t="s">
        <v>18</v>
      </c>
      <c r="I6" s="182" t="s">
        <v>18</v>
      </c>
      <c r="J6" s="182"/>
      <c r="K6" s="191" t="s">
        <v>18</v>
      </c>
      <c r="L6" s="191" t="s">
        <v>18</v>
      </c>
      <c r="M6" s="182"/>
      <c r="N6" s="182"/>
      <c r="O6" s="15"/>
      <c r="P6" s="191" t="s">
        <v>18</v>
      </c>
      <c r="Q6" s="182" t="s">
        <v>18</v>
      </c>
      <c r="R6" s="182" t="s">
        <v>18</v>
      </c>
      <c r="S6" s="182" t="s">
        <v>18</v>
      </c>
      <c r="T6" s="15"/>
      <c r="U6" s="185" t="s">
        <v>18</v>
      </c>
    </row>
    <row r="7" spans="1:25" ht="30" x14ac:dyDescent="0.25">
      <c r="A7" t="s">
        <v>119</v>
      </c>
      <c r="C7" s="16" t="s">
        <v>60</v>
      </c>
      <c r="D7" s="189"/>
      <c r="E7" s="196"/>
      <c r="F7" s="196"/>
      <c r="G7" s="196"/>
      <c r="H7" s="183"/>
      <c r="I7" s="183"/>
      <c r="J7" s="183"/>
      <c r="K7" s="192"/>
      <c r="L7" s="192"/>
      <c r="M7" s="183"/>
      <c r="N7" s="183"/>
      <c r="O7" s="18"/>
      <c r="P7" s="192"/>
      <c r="Q7" s="183"/>
      <c r="R7" s="183"/>
      <c r="S7" s="183"/>
      <c r="T7" s="18"/>
      <c r="U7" s="186"/>
    </row>
    <row r="8" spans="1:25" ht="45" x14ac:dyDescent="0.25">
      <c r="A8" t="s">
        <v>120</v>
      </c>
      <c r="C8" s="16" t="s">
        <v>61</v>
      </c>
      <c r="D8" s="189"/>
      <c r="E8" s="196"/>
      <c r="F8" s="196"/>
      <c r="G8" s="196"/>
      <c r="H8" s="183"/>
      <c r="I8" s="183"/>
      <c r="J8" s="183"/>
      <c r="K8" s="192"/>
      <c r="L8" s="192"/>
      <c r="M8" s="183"/>
      <c r="N8" s="183"/>
      <c r="O8" s="18"/>
      <c r="P8" s="192"/>
      <c r="Q8" s="183"/>
      <c r="R8" s="183"/>
      <c r="S8" s="183"/>
      <c r="T8" s="18"/>
      <c r="U8" s="186"/>
    </row>
    <row r="9" spans="1:25" ht="45" x14ac:dyDescent="0.25">
      <c r="A9" t="s">
        <v>121</v>
      </c>
      <c r="C9" s="19" t="s">
        <v>58</v>
      </c>
      <c r="D9" s="190"/>
      <c r="E9" s="197"/>
      <c r="F9" s="197"/>
      <c r="G9" s="197"/>
      <c r="H9" s="184"/>
      <c r="I9" s="184"/>
      <c r="J9" s="184"/>
      <c r="K9" s="193"/>
      <c r="L9" s="193"/>
      <c r="M9" s="184"/>
      <c r="N9" s="184"/>
      <c r="O9" s="21"/>
      <c r="P9" s="193"/>
      <c r="Q9" s="184"/>
      <c r="R9" s="184"/>
      <c r="S9" s="184"/>
      <c r="T9" s="21"/>
      <c r="U9" s="187"/>
    </row>
    <row r="10" spans="1:25" x14ac:dyDescent="0.25">
      <c r="A10" t="s">
        <v>123</v>
      </c>
      <c r="C10" s="1" t="s">
        <v>62</v>
      </c>
      <c r="D10" s="1" t="s">
        <v>6</v>
      </c>
      <c r="E10" s="73"/>
      <c r="F10" s="73"/>
      <c r="G10" s="72" t="s">
        <v>18</v>
      </c>
      <c r="H10" s="7" t="s">
        <v>18</v>
      </c>
      <c r="I10" s="7"/>
      <c r="J10" s="7"/>
      <c r="K10" s="12" t="s">
        <v>18</v>
      </c>
      <c r="L10" s="12" t="s">
        <v>18</v>
      </c>
      <c r="M10" s="7"/>
      <c r="N10" s="7"/>
      <c r="O10" s="12"/>
      <c r="P10" s="12"/>
      <c r="Q10" s="7" t="s">
        <v>18</v>
      </c>
      <c r="R10" s="7" t="s">
        <v>18</v>
      </c>
      <c r="S10" s="7"/>
      <c r="T10" s="12"/>
      <c r="U10" s="12"/>
    </row>
    <row r="11" spans="1:25" x14ac:dyDescent="0.25">
      <c r="A11">
        <v>18.3</v>
      </c>
      <c r="C11" s="1"/>
      <c r="D11" s="1" t="s">
        <v>7</v>
      </c>
      <c r="E11" s="73"/>
      <c r="F11" s="73"/>
      <c r="G11" s="73"/>
      <c r="H11" s="7" t="s">
        <v>18</v>
      </c>
      <c r="I11" s="7"/>
      <c r="J11" s="7"/>
      <c r="K11" s="12"/>
      <c r="L11" s="12"/>
      <c r="M11" s="7"/>
      <c r="N11" s="7"/>
      <c r="O11" s="12" t="s">
        <v>18</v>
      </c>
      <c r="P11" s="12"/>
      <c r="Q11" s="7"/>
      <c r="R11" s="7" t="s">
        <v>18</v>
      </c>
      <c r="S11" s="7"/>
      <c r="T11" s="12"/>
      <c r="U11" s="12" t="s">
        <v>18</v>
      </c>
    </row>
    <row r="12" spans="1:25" x14ac:dyDescent="0.25">
      <c r="A12">
        <v>18.399999999999999</v>
      </c>
      <c r="C12" s="1"/>
      <c r="D12" s="1" t="s">
        <v>8</v>
      </c>
      <c r="E12" s="73"/>
      <c r="F12" s="73"/>
      <c r="G12" s="73" t="s">
        <v>18</v>
      </c>
      <c r="H12" s="7"/>
      <c r="I12" s="7"/>
      <c r="J12" s="7"/>
      <c r="K12" s="12"/>
      <c r="L12" s="12"/>
      <c r="M12" s="7"/>
      <c r="N12" s="7"/>
      <c r="O12" s="12"/>
      <c r="P12" s="12"/>
      <c r="Q12" s="7" t="s">
        <v>18</v>
      </c>
      <c r="R12" s="7" t="s">
        <v>18</v>
      </c>
      <c r="S12" s="7"/>
      <c r="T12" s="12"/>
      <c r="U12" s="12"/>
    </row>
    <row r="13" spans="1:25" ht="30" x14ac:dyDescent="0.25">
      <c r="A13" t="s">
        <v>122</v>
      </c>
      <c r="C13" s="1" t="s">
        <v>63</v>
      </c>
      <c r="D13" s="1" t="s">
        <v>72</v>
      </c>
      <c r="E13" s="73"/>
      <c r="F13" s="73" t="s">
        <v>18</v>
      </c>
      <c r="G13" s="73"/>
      <c r="H13" s="7" t="s">
        <v>18</v>
      </c>
      <c r="I13" s="7"/>
      <c r="J13" s="7"/>
      <c r="K13" s="12"/>
      <c r="L13" s="12"/>
      <c r="M13" s="7"/>
      <c r="N13" s="7"/>
      <c r="O13" s="12" t="s">
        <v>18</v>
      </c>
      <c r="P13" s="12"/>
      <c r="Q13" s="7" t="s">
        <v>18</v>
      </c>
      <c r="R13" s="7"/>
      <c r="S13" s="7"/>
      <c r="T13" s="12"/>
      <c r="U13" s="12"/>
    </row>
    <row r="14" spans="1:25" x14ac:dyDescent="0.25">
      <c r="A14">
        <v>18.600000000000001</v>
      </c>
      <c r="C14" s="1"/>
      <c r="D14" s="1" t="s">
        <v>9</v>
      </c>
      <c r="E14" s="73"/>
      <c r="F14" s="73"/>
      <c r="G14" s="73" t="s">
        <v>18</v>
      </c>
      <c r="H14" s="7" t="s">
        <v>18</v>
      </c>
      <c r="I14" s="7"/>
      <c r="J14" s="7" t="s">
        <v>18</v>
      </c>
      <c r="K14" s="12" t="s">
        <v>18</v>
      </c>
      <c r="L14" s="12" t="s">
        <v>18</v>
      </c>
      <c r="M14" s="7"/>
      <c r="N14" s="7"/>
      <c r="O14" s="12" t="s">
        <v>18</v>
      </c>
      <c r="P14" s="12"/>
      <c r="Q14" s="7" t="s">
        <v>18</v>
      </c>
      <c r="R14" s="7" t="s">
        <v>18</v>
      </c>
      <c r="S14" s="7" t="s">
        <v>18</v>
      </c>
      <c r="T14" s="12" t="s">
        <v>18</v>
      </c>
      <c r="U14" s="12"/>
    </row>
    <row r="15" spans="1:25" ht="30" x14ac:dyDescent="0.25">
      <c r="A15">
        <v>18.7</v>
      </c>
      <c r="C15" s="1" t="s">
        <v>71</v>
      </c>
      <c r="D15" s="1" t="s">
        <v>73</v>
      </c>
      <c r="E15" s="73" t="s">
        <v>18</v>
      </c>
      <c r="F15" s="73" t="s">
        <v>18</v>
      </c>
      <c r="G15" s="73" t="s">
        <v>18</v>
      </c>
      <c r="H15" s="7" t="s">
        <v>18</v>
      </c>
      <c r="I15" s="7"/>
      <c r="J15" s="7"/>
      <c r="K15" s="12"/>
      <c r="L15" s="12"/>
      <c r="M15" s="7"/>
      <c r="N15" s="7"/>
      <c r="O15" s="12"/>
      <c r="P15" s="12" t="s">
        <v>18</v>
      </c>
      <c r="Q15" s="7" t="s">
        <v>18</v>
      </c>
      <c r="R15" s="7"/>
      <c r="S15" s="7"/>
      <c r="T15" s="12"/>
      <c r="U15" s="12" t="s">
        <v>18</v>
      </c>
    </row>
    <row r="16" spans="1:25" ht="30" x14ac:dyDescent="0.25">
      <c r="A16" s="5">
        <v>19</v>
      </c>
      <c r="B16" s="5"/>
      <c r="C16" s="34"/>
      <c r="D16" s="31" t="s">
        <v>19</v>
      </c>
      <c r="E16" s="31"/>
      <c r="F16" s="74" t="s">
        <v>18</v>
      </c>
      <c r="G16" s="74" t="s">
        <v>18</v>
      </c>
      <c r="H16" s="35"/>
      <c r="I16" s="35"/>
      <c r="J16" s="35"/>
      <c r="K16" s="35"/>
      <c r="L16" s="35"/>
      <c r="M16" s="35"/>
      <c r="N16" s="35"/>
      <c r="O16" s="35"/>
      <c r="P16" s="35"/>
      <c r="Q16" s="35"/>
      <c r="R16" s="35"/>
      <c r="S16" s="35"/>
      <c r="T16" s="35"/>
      <c r="U16" s="36"/>
    </row>
    <row r="17" spans="1:21" ht="30" x14ac:dyDescent="0.25">
      <c r="A17" t="s">
        <v>126</v>
      </c>
      <c r="C17" s="1"/>
      <c r="D17" s="1" t="s">
        <v>74</v>
      </c>
      <c r="E17" s="73" t="s">
        <v>18</v>
      </c>
      <c r="F17" s="73"/>
      <c r="G17" s="73"/>
      <c r="H17" s="7"/>
      <c r="I17" s="7"/>
      <c r="J17" s="7"/>
      <c r="K17" s="12" t="s">
        <v>18</v>
      </c>
      <c r="L17" s="12" t="s">
        <v>18</v>
      </c>
      <c r="M17" s="7"/>
      <c r="N17" s="7" t="s">
        <v>18</v>
      </c>
      <c r="O17" s="12" t="s">
        <v>18</v>
      </c>
      <c r="P17" s="12" t="s">
        <v>18</v>
      </c>
      <c r="Q17" s="7" t="s">
        <v>18</v>
      </c>
      <c r="R17" s="7"/>
      <c r="S17" s="7" t="s">
        <v>18</v>
      </c>
      <c r="T17" s="12"/>
      <c r="U17" s="12"/>
    </row>
    <row r="18" spans="1:21" x14ac:dyDescent="0.25">
      <c r="A18" t="s">
        <v>127</v>
      </c>
      <c r="C18" s="1"/>
      <c r="D18" s="1" t="s">
        <v>10</v>
      </c>
      <c r="E18" s="73" t="s">
        <v>18</v>
      </c>
      <c r="F18" s="73" t="s">
        <v>18</v>
      </c>
      <c r="G18" s="73"/>
      <c r="H18" s="7" t="s">
        <v>18</v>
      </c>
      <c r="I18" s="7" t="s">
        <v>18</v>
      </c>
      <c r="J18" s="7"/>
      <c r="K18" s="12"/>
      <c r="L18" s="12"/>
      <c r="M18" s="7"/>
      <c r="N18" s="7"/>
      <c r="O18" s="12"/>
      <c r="P18" s="12"/>
      <c r="Q18" s="7"/>
      <c r="R18" s="7"/>
      <c r="S18" s="7"/>
      <c r="T18" s="12"/>
      <c r="U18" s="12"/>
    </row>
    <row r="19" spans="1:21" ht="30" x14ac:dyDescent="0.25">
      <c r="A19" s="52">
        <v>18.100000000000001</v>
      </c>
      <c r="C19" s="1"/>
      <c r="D19" s="1" t="s">
        <v>75</v>
      </c>
      <c r="E19" s="73"/>
      <c r="F19" s="73"/>
      <c r="G19" s="73" t="s">
        <v>18</v>
      </c>
      <c r="H19" s="7"/>
      <c r="I19" s="7"/>
      <c r="J19" s="7" t="s">
        <v>18</v>
      </c>
      <c r="K19" s="12"/>
      <c r="L19" s="12" t="s">
        <v>18</v>
      </c>
      <c r="M19" s="7"/>
      <c r="N19" s="7"/>
      <c r="O19" s="12"/>
      <c r="P19" s="12"/>
      <c r="Q19" s="7" t="s">
        <v>18</v>
      </c>
      <c r="R19" s="7" t="s">
        <v>18</v>
      </c>
      <c r="S19" s="7"/>
      <c r="T19" s="12"/>
      <c r="U19" s="12"/>
    </row>
    <row r="20" spans="1:21" x14ac:dyDescent="0.25">
      <c r="A20">
        <v>18.11</v>
      </c>
      <c r="C20" s="1"/>
      <c r="D20" s="1" t="s">
        <v>79</v>
      </c>
      <c r="E20" s="73"/>
      <c r="F20" s="73" t="s">
        <v>18</v>
      </c>
      <c r="G20" s="73" t="s">
        <v>18</v>
      </c>
      <c r="H20" s="7"/>
      <c r="I20" s="7" t="s">
        <v>18</v>
      </c>
      <c r="J20" s="7"/>
      <c r="K20" s="12" t="s">
        <v>18</v>
      </c>
      <c r="L20" s="12" t="s">
        <v>18</v>
      </c>
      <c r="M20" s="7" t="s">
        <v>18</v>
      </c>
      <c r="N20" s="7" t="s">
        <v>18</v>
      </c>
      <c r="O20" s="12" t="s">
        <v>18</v>
      </c>
      <c r="P20" s="12"/>
      <c r="Q20" s="7"/>
      <c r="R20" s="7"/>
      <c r="S20" s="7" t="s">
        <v>18</v>
      </c>
      <c r="T20" s="12" t="s">
        <v>18</v>
      </c>
      <c r="U20" s="12" t="s">
        <v>18</v>
      </c>
    </row>
    <row r="21" spans="1:21" ht="30" customHeight="1" x14ac:dyDescent="0.25">
      <c r="C21" s="1"/>
      <c r="D21" s="1" t="s">
        <v>76</v>
      </c>
      <c r="E21" s="73"/>
      <c r="F21" s="73"/>
      <c r="G21" s="73" t="s">
        <v>18</v>
      </c>
      <c r="H21" s="7"/>
      <c r="I21" s="7" t="s">
        <v>18</v>
      </c>
      <c r="J21" s="7"/>
      <c r="K21" s="12" t="s">
        <v>18</v>
      </c>
      <c r="L21" s="12"/>
      <c r="M21" s="7" t="s">
        <v>18</v>
      </c>
      <c r="N21" s="7"/>
      <c r="O21" s="12"/>
      <c r="P21" s="12"/>
      <c r="Q21" s="7" t="s">
        <v>18</v>
      </c>
      <c r="R21" s="7"/>
      <c r="S21" s="7" t="s">
        <v>18</v>
      </c>
      <c r="T21" s="12"/>
      <c r="U21" s="12"/>
    </row>
    <row r="22" spans="1:21" ht="30" customHeight="1" x14ac:dyDescent="0.25">
      <c r="A22">
        <v>18.12</v>
      </c>
      <c r="C22" s="1"/>
      <c r="D22" s="1" t="s">
        <v>77</v>
      </c>
      <c r="E22" s="73"/>
      <c r="F22" s="73" t="s">
        <v>18</v>
      </c>
      <c r="G22" s="73" t="s">
        <v>18</v>
      </c>
      <c r="H22" s="7"/>
      <c r="I22" s="7"/>
      <c r="J22" s="7"/>
      <c r="K22" s="12" t="s">
        <v>18</v>
      </c>
      <c r="L22" s="12"/>
      <c r="M22" s="7"/>
      <c r="N22" s="7"/>
      <c r="O22" s="12"/>
      <c r="P22" s="12"/>
      <c r="Q22" s="7"/>
      <c r="R22" s="7"/>
      <c r="S22" s="7" t="s">
        <v>18</v>
      </c>
      <c r="T22" s="12"/>
      <c r="U22" s="12"/>
    </row>
    <row r="23" spans="1:21" ht="15.75" customHeight="1" x14ac:dyDescent="0.25">
      <c r="A23">
        <v>18.13</v>
      </c>
      <c r="C23" s="1"/>
      <c r="D23" s="1" t="s">
        <v>78</v>
      </c>
      <c r="E23" s="73"/>
      <c r="F23" s="73"/>
      <c r="G23" s="73" t="s">
        <v>18</v>
      </c>
      <c r="H23" s="7"/>
      <c r="I23" s="7" t="s">
        <v>18</v>
      </c>
      <c r="J23" s="7"/>
      <c r="K23" s="12" t="s">
        <v>18</v>
      </c>
      <c r="L23" s="12" t="s">
        <v>18</v>
      </c>
      <c r="M23" s="7" t="s">
        <v>18</v>
      </c>
      <c r="N23" s="7" t="s">
        <v>18</v>
      </c>
      <c r="O23" s="12" t="s">
        <v>18</v>
      </c>
      <c r="P23" s="12"/>
      <c r="Q23" s="7"/>
      <c r="R23" s="7"/>
      <c r="S23" s="7" t="s">
        <v>18</v>
      </c>
      <c r="T23" s="12" t="s">
        <v>18</v>
      </c>
      <c r="U23" s="12" t="s">
        <v>18</v>
      </c>
    </row>
    <row r="24" spans="1:21" x14ac:dyDescent="0.25">
      <c r="A24">
        <v>18.14</v>
      </c>
      <c r="C24" s="1"/>
      <c r="D24" s="1" t="s">
        <v>80</v>
      </c>
      <c r="E24" s="73"/>
      <c r="F24" s="73"/>
      <c r="G24" s="73" t="s">
        <v>18</v>
      </c>
      <c r="H24" s="7"/>
      <c r="I24" s="7"/>
      <c r="J24" s="7" t="s">
        <v>18</v>
      </c>
      <c r="K24" s="12" t="s">
        <v>18</v>
      </c>
      <c r="L24" s="12"/>
      <c r="M24" s="7" t="s">
        <v>18</v>
      </c>
      <c r="N24" s="7" t="s">
        <v>18</v>
      </c>
      <c r="O24" s="12" t="s">
        <v>18</v>
      </c>
      <c r="P24" s="12"/>
      <c r="Q24" s="7" t="s">
        <v>18</v>
      </c>
      <c r="R24" s="7"/>
      <c r="S24" s="7"/>
      <c r="T24" s="12" t="s">
        <v>18</v>
      </c>
      <c r="U24" s="12"/>
    </row>
    <row r="25" spans="1:21" s="5" customFormat="1" ht="30" x14ac:dyDescent="0.25">
      <c r="A25" s="5" t="s">
        <v>129</v>
      </c>
      <c r="C25" s="34"/>
      <c r="D25" s="31" t="s">
        <v>11</v>
      </c>
      <c r="E25" s="74" t="s">
        <v>18</v>
      </c>
      <c r="F25" s="74" t="s">
        <v>18</v>
      </c>
      <c r="G25" s="74"/>
      <c r="H25" s="35" t="s">
        <v>18</v>
      </c>
      <c r="I25" s="35"/>
      <c r="J25" s="35"/>
      <c r="K25" s="35"/>
      <c r="L25" s="35"/>
      <c r="M25" s="35"/>
      <c r="N25" s="35"/>
      <c r="O25" s="35"/>
      <c r="P25" s="35"/>
      <c r="Q25" s="35" t="s">
        <v>18</v>
      </c>
      <c r="R25" s="35"/>
      <c r="S25" s="35"/>
      <c r="T25" s="35"/>
      <c r="U25" s="36"/>
    </row>
    <row r="26" spans="1:21" x14ac:dyDescent="0.25">
      <c r="A26">
        <v>18.16</v>
      </c>
      <c r="C26" s="1"/>
      <c r="D26" s="1" t="s">
        <v>12</v>
      </c>
      <c r="E26" s="73"/>
      <c r="F26" s="73"/>
      <c r="G26" s="73" t="s">
        <v>18</v>
      </c>
      <c r="H26" s="7" t="s">
        <v>18</v>
      </c>
      <c r="I26" s="7"/>
      <c r="J26" s="7"/>
      <c r="K26" s="12" t="s">
        <v>18</v>
      </c>
      <c r="L26" s="12"/>
      <c r="M26" s="7"/>
      <c r="N26" s="7"/>
      <c r="O26" s="12"/>
      <c r="P26" s="12"/>
      <c r="Q26" s="7" t="s">
        <v>18</v>
      </c>
      <c r="R26" s="7"/>
      <c r="S26" s="7" t="s">
        <v>18</v>
      </c>
      <c r="T26" s="12" t="s">
        <v>18</v>
      </c>
      <c r="U26" s="12"/>
    </row>
    <row r="27" spans="1:21" x14ac:dyDescent="0.25">
      <c r="A27">
        <v>18.170000000000002</v>
      </c>
      <c r="C27" s="1"/>
      <c r="D27" s="1" t="s">
        <v>13</v>
      </c>
      <c r="E27" s="73"/>
      <c r="F27" s="73" t="s">
        <v>18</v>
      </c>
      <c r="G27" s="73" t="s">
        <v>18</v>
      </c>
      <c r="H27" s="7" t="s">
        <v>18</v>
      </c>
      <c r="I27" s="7" t="s">
        <v>18</v>
      </c>
      <c r="J27" s="7"/>
      <c r="K27" s="12" t="s">
        <v>18</v>
      </c>
      <c r="L27" s="12"/>
      <c r="M27" s="7"/>
      <c r="N27" s="7"/>
      <c r="O27" s="12"/>
      <c r="P27" s="12" t="s">
        <v>18</v>
      </c>
      <c r="Q27" s="7" t="s">
        <v>18</v>
      </c>
      <c r="R27" s="7" t="s">
        <v>18</v>
      </c>
      <c r="S27" s="7"/>
      <c r="T27" s="12"/>
      <c r="U27" s="12"/>
    </row>
    <row r="28" spans="1:21" x14ac:dyDescent="0.25">
      <c r="A28">
        <v>18.18</v>
      </c>
      <c r="C28" s="1"/>
      <c r="D28" s="1" t="s">
        <v>14</v>
      </c>
      <c r="E28" s="73"/>
      <c r="F28" s="73"/>
      <c r="G28" s="73" t="s">
        <v>18</v>
      </c>
      <c r="H28" s="7" t="s">
        <v>18</v>
      </c>
      <c r="I28" s="7"/>
      <c r="J28" s="7"/>
      <c r="K28" s="12" t="s">
        <v>18</v>
      </c>
      <c r="L28" s="12"/>
      <c r="M28" s="7" t="s">
        <v>18</v>
      </c>
      <c r="N28" s="7"/>
      <c r="O28" s="12"/>
      <c r="P28" s="12"/>
      <c r="Q28" s="7" t="s">
        <v>18</v>
      </c>
      <c r="R28" s="7"/>
      <c r="S28" s="7" t="s">
        <v>18</v>
      </c>
      <c r="T28" s="12"/>
      <c r="U28" s="12"/>
    </row>
    <row r="29" spans="1:21" ht="30" x14ac:dyDescent="0.25">
      <c r="A29">
        <v>18.190000000000001</v>
      </c>
      <c r="C29" s="1"/>
      <c r="D29" s="1" t="s">
        <v>15</v>
      </c>
      <c r="E29" s="73" t="s">
        <v>18</v>
      </c>
      <c r="F29" s="73" t="s">
        <v>18</v>
      </c>
      <c r="G29" s="73"/>
      <c r="H29" s="7"/>
      <c r="I29" s="7"/>
      <c r="J29" s="7"/>
      <c r="K29" s="12"/>
      <c r="L29" s="12"/>
      <c r="M29" s="7"/>
      <c r="N29" s="7"/>
      <c r="O29" s="12"/>
      <c r="P29" s="12"/>
      <c r="Q29" s="7" t="s">
        <v>18</v>
      </c>
      <c r="R29" s="7"/>
      <c r="S29" s="7"/>
      <c r="T29" s="12"/>
      <c r="U29" s="12" t="s">
        <v>18</v>
      </c>
    </row>
    <row r="30" spans="1:21" x14ac:dyDescent="0.25">
      <c r="A30">
        <v>18.2</v>
      </c>
      <c r="C30" s="1"/>
      <c r="D30" s="1" t="s">
        <v>16</v>
      </c>
      <c r="E30" s="73"/>
      <c r="F30" s="73"/>
      <c r="G30" s="73" t="s">
        <v>18</v>
      </c>
      <c r="H30" s="7"/>
      <c r="I30" s="7" t="s">
        <v>18</v>
      </c>
      <c r="J30" s="7"/>
      <c r="K30" s="12"/>
      <c r="L30" s="12"/>
      <c r="M30" s="7"/>
      <c r="N30" s="7" t="s">
        <v>18</v>
      </c>
      <c r="O30" s="12"/>
      <c r="P30" s="12"/>
      <c r="Q30" s="7"/>
      <c r="R30" s="7"/>
      <c r="S30" s="7"/>
      <c r="T30" s="12"/>
      <c r="U30" s="12"/>
    </row>
    <row r="31" spans="1:21" x14ac:dyDescent="0.25">
      <c r="A31">
        <v>18.21</v>
      </c>
      <c r="C31" s="1"/>
      <c r="D31" s="1" t="s">
        <v>17</v>
      </c>
      <c r="E31" s="73"/>
      <c r="F31" s="73" t="s">
        <v>18</v>
      </c>
      <c r="G31" s="73" t="s">
        <v>18</v>
      </c>
      <c r="H31" s="7"/>
      <c r="I31" s="7" t="s">
        <v>18</v>
      </c>
      <c r="J31" s="7"/>
      <c r="K31" s="12"/>
      <c r="L31" s="12" t="s">
        <v>18</v>
      </c>
      <c r="M31" s="7" t="s">
        <v>18</v>
      </c>
      <c r="N31" s="7"/>
      <c r="O31" s="12"/>
      <c r="P31" s="12"/>
      <c r="Q31" s="7"/>
      <c r="R31" s="7"/>
      <c r="S31" s="7"/>
      <c r="T31" s="12" t="s">
        <v>18</v>
      </c>
      <c r="U31" s="12" t="s">
        <v>18</v>
      </c>
    </row>
    <row r="32" spans="1:21" ht="30" x14ac:dyDescent="0.25">
      <c r="A32">
        <v>18.22</v>
      </c>
      <c r="C32" s="1"/>
      <c r="D32" s="1" t="s">
        <v>68</v>
      </c>
      <c r="E32" s="73"/>
      <c r="F32" s="73"/>
      <c r="G32" s="73" t="s">
        <v>18</v>
      </c>
      <c r="H32" s="7"/>
      <c r="I32" s="7"/>
      <c r="J32" s="7"/>
      <c r="K32" s="12" t="s">
        <v>18</v>
      </c>
      <c r="L32" s="12"/>
      <c r="M32" s="7"/>
      <c r="N32" s="7"/>
      <c r="O32" s="12"/>
      <c r="P32" s="12"/>
      <c r="Q32" s="7" t="s">
        <v>18</v>
      </c>
      <c r="R32" s="7"/>
      <c r="S32" s="7"/>
      <c r="T32" s="12"/>
      <c r="U32" s="12"/>
    </row>
    <row r="33" spans="1:21" x14ac:dyDescent="0.25">
      <c r="A33">
        <v>18.23</v>
      </c>
      <c r="C33" s="1"/>
      <c r="D33" s="1" t="s">
        <v>20</v>
      </c>
      <c r="E33" s="73"/>
      <c r="F33" s="73"/>
      <c r="G33" s="73"/>
      <c r="H33" s="7"/>
      <c r="I33" s="7"/>
      <c r="J33" s="7"/>
      <c r="K33" s="12"/>
      <c r="L33" s="12"/>
      <c r="M33" s="7"/>
      <c r="N33" s="7" t="s">
        <v>18</v>
      </c>
      <c r="O33" s="12" t="s">
        <v>18</v>
      </c>
      <c r="P33" s="12"/>
      <c r="Q33" s="7" t="s">
        <v>18</v>
      </c>
      <c r="R33" s="7" t="s">
        <v>18</v>
      </c>
      <c r="S33" s="7"/>
      <c r="T33" s="12"/>
      <c r="U33" s="12"/>
    </row>
    <row r="34" spans="1:21" ht="30" x14ac:dyDescent="0.25">
      <c r="A34">
        <v>18.25</v>
      </c>
      <c r="C34" s="1"/>
      <c r="D34" s="1" t="s">
        <v>69</v>
      </c>
      <c r="E34" s="73"/>
      <c r="F34" s="73" t="s">
        <v>18</v>
      </c>
      <c r="G34" s="73"/>
      <c r="H34" s="7"/>
      <c r="I34" s="7"/>
      <c r="J34" s="7"/>
      <c r="K34" s="12"/>
      <c r="L34" s="12" t="s">
        <v>18</v>
      </c>
      <c r="M34" s="7"/>
      <c r="N34" s="7"/>
      <c r="O34" s="12" t="s">
        <v>18</v>
      </c>
      <c r="P34" s="12"/>
      <c r="Q34" s="7" t="s">
        <v>18</v>
      </c>
      <c r="R34" s="7"/>
      <c r="S34" s="7"/>
      <c r="T34" s="12"/>
      <c r="U34" s="12"/>
    </row>
    <row r="35" spans="1:21" ht="30" x14ac:dyDescent="0.25">
      <c r="A35" t="s">
        <v>128</v>
      </c>
      <c r="C35" s="1" t="s">
        <v>67</v>
      </c>
      <c r="D35" s="1" t="s">
        <v>21</v>
      </c>
      <c r="E35" s="73"/>
      <c r="F35" s="73"/>
      <c r="G35" s="73" t="s">
        <v>18</v>
      </c>
      <c r="H35" s="7"/>
      <c r="I35" s="7" t="s">
        <v>18</v>
      </c>
      <c r="J35" s="7"/>
      <c r="K35" s="12"/>
      <c r="L35" s="12" t="s">
        <v>18</v>
      </c>
      <c r="M35" s="7" t="s">
        <v>18</v>
      </c>
      <c r="N35" s="7"/>
      <c r="O35" s="12"/>
      <c r="P35" s="12"/>
      <c r="Q35" s="7" t="s">
        <v>18</v>
      </c>
      <c r="R35" s="7" t="s">
        <v>18</v>
      </c>
      <c r="S35" s="7"/>
      <c r="T35" s="12" t="s">
        <v>18</v>
      </c>
      <c r="U35" s="12" t="s">
        <v>18</v>
      </c>
    </row>
    <row r="36" spans="1:21" s="5" customFormat="1" x14ac:dyDescent="0.25">
      <c r="A36" s="5" t="s">
        <v>130</v>
      </c>
      <c r="C36" s="34"/>
      <c r="D36" s="31" t="s">
        <v>22</v>
      </c>
      <c r="E36" s="74"/>
      <c r="F36" s="74"/>
      <c r="G36" s="74" t="s">
        <v>18</v>
      </c>
      <c r="H36" s="35"/>
      <c r="I36" s="35"/>
      <c r="J36" s="35"/>
      <c r="K36" s="35"/>
      <c r="L36" s="35"/>
      <c r="M36" s="35"/>
      <c r="N36" s="35"/>
      <c r="O36" s="35"/>
      <c r="P36" s="35"/>
      <c r="Q36" s="35"/>
      <c r="R36" s="35"/>
      <c r="S36" s="35"/>
      <c r="T36" s="35"/>
      <c r="U36" s="36"/>
    </row>
    <row r="37" spans="1:21" ht="30" x14ac:dyDescent="0.25">
      <c r="A37">
        <v>17.899999999999999</v>
      </c>
      <c r="C37" s="1" t="s">
        <v>70</v>
      </c>
      <c r="D37" s="1" t="s">
        <v>23</v>
      </c>
      <c r="E37" s="73"/>
      <c r="F37" s="73"/>
      <c r="G37" s="73" t="s">
        <v>18</v>
      </c>
      <c r="H37" s="7"/>
      <c r="I37" s="7" t="s">
        <v>18</v>
      </c>
      <c r="J37" s="7" t="s">
        <v>18</v>
      </c>
      <c r="K37" s="12"/>
      <c r="L37" s="12"/>
      <c r="M37" s="7" t="s">
        <v>18</v>
      </c>
      <c r="N37" s="7"/>
      <c r="O37" s="12" t="s">
        <v>18</v>
      </c>
      <c r="P37" s="12" t="s">
        <v>18</v>
      </c>
      <c r="Q37" s="7"/>
      <c r="R37" s="7" t="s">
        <v>18</v>
      </c>
      <c r="S37" s="7" t="s">
        <v>18</v>
      </c>
      <c r="T37" s="12" t="s">
        <v>18</v>
      </c>
      <c r="U37" s="12" t="s">
        <v>18</v>
      </c>
    </row>
    <row r="38" spans="1:21" x14ac:dyDescent="0.25">
      <c r="A38">
        <v>18.27</v>
      </c>
      <c r="C38" s="1"/>
      <c r="D38" s="1" t="s">
        <v>24</v>
      </c>
      <c r="E38" s="73"/>
      <c r="F38" s="73" t="s">
        <v>18</v>
      </c>
      <c r="G38" s="73" t="s">
        <v>18</v>
      </c>
      <c r="H38" s="7"/>
      <c r="I38" s="7"/>
      <c r="J38" s="7"/>
      <c r="K38" s="12" t="s">
        <v>18</v>
      </c>
      <c r="L38" s="12"/>
      <c r="M38" s="7"/>
      <c r="N38" s="7"/>
      <c r="O38" s="12"/>
      <c r="P38" s="12"/>
      <c r="Q38" s="7" t="s">
        <v>18</v>
      </c>
      <c r="R38" s="7" t="s">
        <v>18</v>
      </c>
      <c r="S38" s="7"/>
      <c r="T38" s="12"/>
      <c r="U38" s="12"/>
    </row>
    <row r="39" spans="1:21" x14ac:dyDescent="0.25">
      <c r="A39">
        <v>18.28</v>
      </c>
      <c r="C39" s="1"/>
      <c r="D39" s="1" t="s">
        <v>25</v>
      </c>
      <c r="E39" s="73"/>
      <c r="F39" s="73"/>
      <c r="G39" s="73" t="s">
        <v>18</v>
      </c>
      <c r="H39" s="7"/>
      <c r="I39" s="7" t="s">
        <v>18</v>
      </c>
      <c r="J39" s="7" t="s">
        <v>18</v>
      </c>
      <c r="K39" s="12" t="s">
        <v>18</v>
      </c>
      <c r="L39" s="12"/>
      <c r="M39" s="7" t="s">
        <v>18</v>
      </c>
      <c r="N39" s="7" t="s">
        <v>18</v>
      </c>
      <c r="O39" s="12" t="s">
        <v>18</v>
      </c>
      <c r="P39" s="12" t="s">
        <v>18</v>
      </c>
      <c r="Q39" s="7" t="s">
        <v>18</v>
      </c>
      <c r="R39" s="7"/>
      <c r="S39" s="7"/>
      <c r="T39" s="12" t="s">
        <v>18</v>
      </c>
      <c r="U39" s="12" t="s">
        <v>18</v>
      </c>
    </row>
    <row r="40" spans="1:21" ht="30" x14ac:dyDescent="0.25">
      <c r="A40">
        <v>18.29</v>
      </c>
      <c r="C40" s="1"/>
      <c r="D40" s="1" t="s">
        <v>26</v>
      </c>
      <c r="E40" s="73"/>
      <c r="F40" s="73"/>
      <c r="G40" s="73"/>
      <c r="H40" s="7"/>
      <c r="I40" s="7"/>
      <c r="J40" s="7"/>
      <c r="K40" s="12"/>
      <c r="L40" s="12"/>
      <c r="M40" s="7"/>
      <c r="N40" s="7"/>
      <c r="O40" s="12"/>
      <c r="P40" s="12"/>
      <c r="Q40" s="7"/>
      <c r="R40" s="7" t="s">
        <v>18</v>
      </c>
      <c r="S40" s="7"/>
      <c r="T40" s="12"/>
      <c r="U40" s="12" t="s">
        <v>18</v>
      </c>
    </row>
    <row r="41" spans="1:21" ht="30" x14ac:dyDescent="0.25">
      <c r="A41">
        <v>18.3</v>
      </c>
      <c r="C41" s="1"/>
      <c r="D41" s="1" t="s">
        <v>27</v>
      </c>
      <c r="E41" s="73"/>
      <c r="F41" s="73"/>
      <c r="G41" s="73"/>
      <c r="H41" s="7" t="s">
        <v>18</v>
      </c>
      <c r="I41" s="7"/>
      <c r="J41" s="7"/>
      <c r="K41" s="12"/>
      <c r="L41" s="12" t="s">
        <v>18</v>
      </c>
      <c r="M41" s="7" t="s">
        <v>18</v>
      </c>
      <c r="N41" s="7"/>
      <c r="O41" s="12"/>
      <c r="P41" s="12" t="s">
        <v>18</v>
      </c>
      <c r="Q41" s="7" t="s">
        <v>18</v>
      </c>
      <c r="R41" s="7" t="s">
        <v>18</v>
      </c>
      <c r="S41" s="7"/>
      <c r="T41" s="12"/>
      <c r="U41" s="12"/>
    </row>
    <row r="42" spans="1:21" s="27" customFormat="1" x14ac:dyDescent="0.25">
      <c r="A42" s="27" t="s">
        <v>131</v>
      </c>
      <c r="C42" s="37"/>
      <c r="D42" s="38" t="s">
        <v>28</v>
      </c>
      <c r="E42" s="75"/>
      <c r="F42" s="75"/>
      <c r="G42" s="75" t="s">
        <v>18</v>
      </c>
      <c r="H42" s="39"/>
      <c r="I42" s="39"/>
      <c r="J42" s="39"/>
      <c r="K42" s="39"/>
      <c r="L42" s="39"/>
      <c r="M42" s="39"/>
      <c r="N42" s="39"/>
      <c r="O42" s="39"/>
      <c r="P42" s="39"/>
      <c r="Q42" s="39"/>
      <c r="R42" s="39"/>
      <c r="S42" s="39"/>
      <c r="T42" s="39"/>
      <c r="U42" s="40"/>
    </row>
    <row r="43" spans="1:21" x14ac:dyDescent="0.25">
      <c r="A43" t="s">
        <v>117</v>
      </c>
      <c r="C43" s="1" t="s">
        <v>64</v>
      </c>
      <c r="D43" s="1" t="s">
        <v>29</v>
      </c>
      <c r="E43" s="73"/>
      <c r="F43" s="73"/>
      <c r="G43" s="73" t="s">
        <v>18</v>
      </c>
      <c r="H43" s="7"/>
      <c r="I43" s="7" t="s">
        <v>18</v>
      </c>
      <c r="J43" s="7"/>
      <c r="K43" s="12"/>
      <c r="L43" s="12"/>
      <c r="M43" s="7"/>
      <c r="N43" s="7"/>
      <c r="O43" s="12"/>
      <c r="P43" s="12"/>
      <c r="Q43" s="7" t="s">
        <v>18</v>
      </c>
      <c r="R43" s="7"/>
      <c r="S43" s="7"/>
      <c r="T43" s="12"/>
      <c r="U43" s="12"/>
    </row>
    <row r="44" spans="1:21" x14ac:dyDescent="0.25">
      <c r="A44" t="s">
        <v>125</v>
      </c>
      <c r="C44" s="1" t="s">
        <v>65</v>
      </c>
      <c r="D44" s="1" t="s">
        <v>81</v>
      </c>
      <c r="E44" s="73"/>
      <c r="F44" s="73"/>
      <c r="G44" s="73" t="s">
        <v>18</v>
      </c>
      <c r="H44" s="7"/>
      <c r="I44" s="7" t="s">
        <v>18</v>
      </c>
      <c r="J44" s="7"/>
      <c r="K44" s="12" t="s">
        <v>18</v>
      </c>
      <c r="L44" s="12" t="s">
        <v>18</v>
      </c>
      <c r="M44" s="7" t="s">
        <v>18</v>
      </c>
      <c r="N44" s="7" t="s">
        <v>18</v>
      </c>
      <c r="O44" s="12" t="s">
        <v>18</v>
      </c>
      <c r="P44" s="12" t="s">
        <v>18</v>
      </c>
      <c r="Q44" s="7" t="s">
        <v>18</v>
      </c>
      <c r="R44" s="7"/>
      <c r="S44" s="7" t="s">
        <v>18</v>
      </c>
      <c r="T44" s="12" t="s">
        <v>18</v>
      </c>
      <c r="U44" s="12" t="s">
        <v>18</v>
      </c>
    </row>
    <row r="45" spans="1:21" ht="30" x14ac:dyDescent="0.25">
      <c r="A45" t="s">
        <v>124</v>
      </c>
      <c r="C45" s="1" t="s">
        <v>66</v>
      </c>
      <c r="D45" s="1" t="s">
        <v>30</v>
      </c>
      <c r="E45" s="73"/>
      <c r="F45" s="73"/>
      <c r="G45" s="73" t="s">
        <v>18</v>
      </c>
      <c r="H45" s="7"/>
      <c r="I45" s="7"/>
      <c r="J45" s="7"/>
      <c r="K45" s="12"/>
      <c r="L45" s="12"/>
      <c r="M45" s="7"/>
      <c r="N45" s="7"/>
      <c r="O45" s="12" t="s">
        <v>18</v>
      </c>
      <c r="P45" s="12"/>
      <c r="Q45" s="7" t="s">
        <v>18</v>
      </c>
      <c r="R45" s="7"/>
      <c r="S45" s="7"/>
      <c r="T45" s="12"/>
      <c r="U45" s="12"/>
    </row>
    <row r="46" spans="1:21" x14ac:dyDescent="0.25">
      <c r="A46">
        <v>18.37</v>
      </c>
      <c r="C46" s="1"/>
      <c r="D46" s="1" t="s">
        <v>31</v>
      </c>
      <c r="E46" s="73"/>
      <c r="F46" s="73"/>
      <c r="G46" s="73"/>
      <c r="H46" s="7"/>
      <c r="I46" s="7"/>
      <c r="J46" s="7"/>
      <c r="K46" s="12"/>
      <c r="L46" s="12"/>
      <c r="M46" s="7"/>
      <c r="N46" s="7"/>
      <c r="O46" s="12"/>
      <c r="P46" s="12"/>
      <c r="Q46" s="7"/>
      <c r="R46" s="7"/>
      <c r="S46" s="7"/>
      <c r="T46" s="12"/>
      <c r="U46" s="12"/>
    </row>
    <row r="47" spans="1:21" x14ac:dyDescent="0.25">
      <c r="A47">
        <v>18.34</v>
      </c>
      <c r="C47" s="1"/>
      <c r="D47" s="1" t="s">
        <v>32</v>
      </c>
      <c r="E47" s="73"/>
      <c r="F47" s="73"/>
      <c r="G47" s="73"/>
      <c r="H47" s="7"/>
      <c r="I47" s="7"/>
      <c r="J47" s="7"/>
      <c r="K47" s="12" t="s">
        <v>18</v>
      </c>
      <c r="L47" s="12"/>
      <c r="M47" s="7" t="s">
        <v>18</v>
      </c>
      <c r="N47" s="7"/>
      <c r="O47" s="12"/>
      <c r="P47" s="12"/>
      <c r="Q47" s="7"/>
      <c r="R47" s="7"/>
      <c r="S47" s="7"/>
      <c r="T47" s="12"/>
      <c r="U47" s="12"/>
    </row>
    <row r="48" spans="1:21" x14ac:dyDescent="0.25">
      <c r="A48">
        <v>18.350000000000001</v>
      </c>
      <c r="C48" s="1"/>
      <c r="D48" s="1" t="s">
        <v>33</v>
      </c>
      <c r="E48" s="73"/>
      <c r="F48" s="73"/>
      <c r="G48" s="73" t="s">
        <v>18</v>
      </c>
      <c r="H48" s="7" t="s">
        <v>18</v>
      </c>
      <c r="I48" s="7"/>
      <c r="J48" s="7" t="s">
        <v>18</v>
      </c>
      <c r="K48" s="12"/>
      <c r="L48" s="12"/>
      <c r="M48" s="7"/>
      <c r="N48" s="7"/>
      <c r="O48" s="12"/>
      <c r="P48" s="12"/>
      <c r="Q48" s="7"/>
      <c r="R48" s="7"/>
      <c r="S48" s="7"/>
      <c r="T48" s="12" t="s">
        <v>18</v>
      </c>
      <c r="U48" s="12" t="s">
        <v>18</v>
      </c>
    </row>
    <row r="49" spans="1:21" x14ac:dyDescent="0.25">
      <c r="A49">
        <v>18.36</v>
      </c>
      <c r="C49" s="1"/>
      <c r="D49" s="1" t="s">
        <v>34</v>
      </c>
      <c r="E49" s="73" t="s">
        <v>18</v>
      </c>
      <c r="F49" s="73" t="s">
        <v>18</v>
      </c>
      <c r="G49" s="73"/>
      <c r="H49" s="7"/>
      <c r="I49" s="7"/>
      <c r="J49" s="7"/>
      <c r="K49" s="12"/>
      <c r="L49" s="12"/>
      <c r="M49" s="7"/>
      <c r="N49" s="7"/>
      <c r="O49" s="12" t="s">
        <v>18</v>
      </c>
      <c r="P49" s="12" t="s">
        <v>18</v>
      </c>
      <c r="Q49" s="7" t="s">
        <v>18</v>
      </c>
      <c r="R49" s="7"/>
      <c r="S49" s="7"/>
      <c r="T49" s="12"/>
      <c r="U49" s="12"/>
    </row>
    <row r="50" spans="1:21" ht="15.75" thickBot="1" x14ac:dyDescent="0.3">
      <c r="B50" s="41"/>
      <c r="C50" s="42"/>
      <c r="D50" s="42" t="s">
        <v>35</v>
      </c>
      <c r="E50" s="76"/>
      <c r="F50" s="76"/>
      <c r="G50" s="76"/>
      <c r="H50" s="43"/>
      <c r="I50" s="43"/>
      <c r="J50" s="43"/>
      <c r="K50" s="44"/>
      <c r="L50" s="44"/>
      <c r="M50" s="43"/>
      <c r="N50" s="43"/>
      <c r="O50" s="44"/>
      <c r="P50" s="44"/>
      <c r="Q50" s="43"/>
      <c r="R50" s="43"/>
      <c r="S50" s="43"/>
      <c r="T50" s="44"/>
      <c r="U50" s="44"/>
    </row>
    <row r="51" spans="1:21" x14ac:dyDescent="0.25">
      <c r="A51">
        <v>13</v>
      </c>
      <c r="B51" s="1" t="s">
        <v>83</v>
      </c>
      <c r="E51" s="9"/>
      <c r="F51" s="9"/>
      <c r="G51" s="9" t="s">
        <v>18</v>
      </c>
      <c r="H51" s="9"/>
      <c r="I51" s="9" t="s">
        <v>18</v>
      </c>
      <c r="J51" s="9" t="s">
        <v>18</v>
      </c>
      <c r="K51" s="9" t="s">
        <v>18</v>
      </c>
      <c r="L51" s="9"/>
      <c r="M51" s="9"/>
      <c r="N51" s="9"/>
      <c r="O51" s="9"/>
      <c r="P51" s="9"/>
      <c r="Q51" s="9"/>
      <c r="R51" s="9"/>
      <c r="S51" s="9"/>
      <c r="T51" s="9" t="s">
        <v>18</v>
      </c>
      <c r="U51" s="9"/>
    </row>
    <row r="52" spans="1:21" x14ac:dyDescent="0.25">
      <c r="B52" s="1" t="s">
        <v>84</v>
      </c>
      <c r="E52" s="9" t="s">
        <v>18</v>
      </c>
      <c r="F52" s="9" t="s">
        <v>18</v>
      </c>
      <c r="G52" s="9" t="s">
        <v>18</v>
      </c>
      <c r="H52" s="9" t="s">
        <v>18</v>
      </c>
      <c r="I52" s="9"/>
      <c r="J52" s="9"/>
      <c r="K52" s="9"/>
      <c r="L52" s="9"/>
      <c r="M52" s="9"/>
      <c r="N52" s="9"/>
      <c r="O52" s="9" t="s">
        <v>18</v>
      </c>
      <c r="P52" s="9"/>
      <c r="Q52" s="9" t="s">
        <v>18</v>
      </c>
      <c r="R52" s="9" t="s">
        <v>18</v>
      </c>
      <c r="S52" s="9" t="s">
        <v>18</v>
      </c>
      <c r="T52" s="9"/>
      <c r="U52" s="9"/>
    </row>
    <row r="53" spans="1:21" x14ac:dyDescent="0.25">
      <c r="B53" s="1" t="s">
        <v>85</v>
      </c>
      <c r="E53" s="9" t="s">
        <v>18</v>
      </c>
      <c r="F53" s="9" t="s">
        <v>18</v>
      </c>
      <c r="G53" s="9" t="s">
        <v>18</v>
      </c>
      <c r="H53" s="9" t="s">
        <v>18</v>
      </c>
      <c r="I53" s="9"/>
      <c r="J53" s="9"/>
      <c r="K53" s="9"/>
      <c r="L53" s="9"/>
      <c r="M53" s="9"/>
      <c r="N53" s="9"/>
      <c r="O53" s="9" t="s">
        <v>18</v>
      </c>
      <c r="P53" s="9"/>
      <c r="Q53" s="9" t="s">
        <v>18</v>
      </c>
      <c r="R53" s="9" t="s">
        <v>18</v>
      </c>
      <c r="S53" s="9" t="s">
        <v>18</v>
      </c>
      <c r="T53" s="9"/>
      <c r="U53" s="9"/>
    </row>
    <row r="54" spans="1:21" x14ac:dyDescent="0.25">
      <c r="B54" s="1" t="s">
        <v>86</v>
      </c>
      <c r="E54" s="9" t="s">
        <v>18</v>
      </c>
      <c r="F54" s="9" t="s">
        <v>18</v>
      </c>
      <c r="G54" s="9" t="s">
        <v>18</v>
      </c>
      <c r="H54" s="9" t="s">
        <v>18</v>
      </c>
      <c r="I54" s="9"/>
      <c r="J54" s="9"/>
      <c r="K54" s="9"/>
      <c r="L54" s="9" t="s">
        <v>18</v>
      </c>
      <c r="M54" s="9"/>
      <c r="N54" s="9"/>
      <c r="O54" s="9" t="s">
        <v>18</v>
      </c>
      <c r="P54" s="9"/>
      <c r="Q54" s="9" t="s">
        <v>18</v>
      </c>
      <c r="R54" s="9" t="s">
        <v>18</v>
      </c>
      <c r="S54" s="9" t="s">
        <v>18</v>
      </c>
      <c r="T54" s="9"/>
      <c r="U54" s="9"/>
    </row>
    <row r="55" spans="1:21" x14ac:dyDescent="0.25">
      <c r="B55" s="1" t="s">
        <v>87</v>
      </c>
      <c r="E55" s="9"/>
      <c r="F55" s="9" t="s">
        <v>18</v>
      </c>
      <c r="G55" s="9"/>
      <c r="H55" s="9"/>
      <c r="I55" s="9"/>
      <c r="J55" s="9" t="s">
        <v>18</v>
      </c>
      <c r="K55" s="9"/>
      <c r="L55" s="9"/>
      <c r="M55" s="9" t="s">
        <v>18</v>
      </c>
      <c r="N55" s="9" t="s">
        <v>18</v>
      </c>
      <c r="O55" s="9" t="s">
        <v>18</v>
      </c>
      <c r="P55" s="9" t="s">
        <v>18</v>
      </c>
      <c r="Q55" s="9"/>
      <c r="R55" s="9"/>
      <c r="S55" s="9" t="s">
        <v>18</v>
      </c>
      <c r="T55" s="9"/>
      <c r="U55" s="9"/>
    </row>
    <row r="56" spans="1:21" x14ac:dyDescent="0.25">
      <c r="B56" s="1" t="s">
        <v>88</v>
      </c>
      <c r="E56" s="9" t="s">
        <v>18</v>
      </c>
      <c r="F56" s="9" t="s">
        <v>18</v>
      </c>
      <c r="G56" s="9"/>
      <c r="H56" s="9"/>
      <c r="I56" s="9" t="s">
        <v>18</v>
      </c>
      <c r="J56" s="9" t="s">
        <v>18</v>
      </c>
      <c r="K56" s="9" t="s">
        <v>18</v>
      </c>
      <c r="L56" s="9"/>
      <c r="M56" s="9"/>
      <c r="N56" s="9"/>
      <c r="O56" s="9" t="s">
        <v>18</v>
      </c>
      <c r="P56" s="9"/>
      <c r="Q56" s="9" t="s">
        <v>18</v>
      </c>
      <c r="R56" s="9" t="s">
        <v>18</v>
      </c>
      <c r="S56" s="9" t="s">
        <v>18</v>
      </c>
      <c r="T56" s="9" t="s">
        <v>18</v>
      </c>
      <c r="U56" s="9"/>
    </row>
    <row r="57" spans="1:21" x14ac:dyDescent="0.25">
      <c r="B57" s="1" t="s">
        <v>90</v>
      </c>
      <c r="E57" s="9"/>
      <c r="F57" s="9"/>
      <c r="G57" s="9" t="s">
        <v>18</v>
      </c>
      <c r="H57" s="9"/>
      <c r="I57" s="9"/>
      <c r="J57" s="9" t="s">
        <v>18</v>
      </c>
      <c r="K57" s="9" t="s">
        <v>18</v>
      </c>
      <c r="L57" s="9"/>
      <c r="M57" s="9"/>
      <c r="N57" s="9"/>
      <c r="O57" s="9"/>
      <c r="P57" s="9"/>
      <c r="Q57" s="9" t="s">
        <v>18</v>
      </c>
      <c r="R57" s="9"/>
      <c r="S57" s="9" t="s">
        <v>18</v>
      </c>
      <c r="T57" s="9"/>
      <c r="U57" s="9"/>
    </row>
    <row r="58" spans="1:21" x14ac:dyDescent="0.25">
      <c r="B58" s="1" t="s">
        <v>89</v>
      </c>
      <c r="E58" s="9"/>
      <c r="F58" s="9"/>
      <c r="G58" s="9" t="s">
        <v>18</v>
      </c>
      <c r="H58" s="9"/>
      <c r="I58" s="9"/>
      <c r="J58" s="9" t="s">
        <v>18</v>
      </c>
      <c r="K58" s="9" t="s">
        <v>18</v>
      </c>
      <c r="L58" s="9"/>
      <c r="M58" s="9"/>
      <c r="N58" s="9"/>
      <c r="O58" s="9"/>
      <c r="P58" s="9"/>
      <c r="Q58" s="9" t="s">
        <v>18</v>
      </c>
      <c r="R58" s="9"/>
      <c r="S58" s="9" t="s">
        <v>18</v>
      </c>
      <c r="T58" s="9"/>
      <c r="U58" s="9"/>
    </row>
    <row r="59" spans="1:21" x14ac:dyDescent="0.25">
      <c r="B59" s="1" t="s">
        <v>91</v>
      </c>
      <c r="E59" s="9"/>
      <c r="F59" s="9"/>
      <c r="G59" s="9" t="s">
        <v>18</v>
      </c>
      <c r="H59" s="9"/>
      <c r="I59" s="9"/>
      <c r="J59" s="9" t="s">
        <v>18</v>
      </c>
      <c r="K59" s="9" t="s">
        <v>18</v>
      </c>
      <c r="L59" s="9"/>
      <c r="M59" s="9"/>
      <c r="N59" s="9"/>
      <c r="O59" s="9"/>
      <c r="P59" s="9"/>
      <c r="Q59" s="9" t="s">
        <v>18</v>
      </c>
      <c r="R59" s="9"/>
      <c r="S59" s="9" t="s">
        <v>18</v>
      </c>
      <c r="T59" s="9"/>
      <c r="U59" s="9"/>
    </row>
    <row r="60" spans="1:21" x14ac:dyDescent="0.25">
      <c r="B60" s="1" t="s">
        <v>92</v>
      </c>
      <c r="E60" s="9" t="s">
        <v>18</v>
      </c>
      <c r="F60" s="9"/>
      <c r="G60" s="9"/>
      <c r="H60" s="9" t="s">
        <v>18</v>
      </c>
      <c r="I60" s="9" t="s">
        <v>18</v>
      </c>
      <c r="J60" s="9"/>
      <c r="K60" s="9"/>
      <c r="L60" s="9" t="s">
        <v>18</v>
      </c>
      <c r="M60" s="9"/>
      <c r="N60" s="9"/>
      <c r="O60" s="9" t="s">
        <v>18</v>
      </c>
      <c r="P60" s="9"/>
      <c r="Q60" s="9"/>
      <c r="R60" s="9"/>
      <c r="S60" s="9"/>
      <c r="T60" s="9"/>
      <c r="U60" s="9"/>
    </row>
    <row r="61" spans="1:21" x14ac:dyDescent="0.25">
      <c r="A61">
        <v>14</v>
      </c>
      <c r="B61" s="1" t="s">
        <v>101</v>
      </c>
      <c r="E61" s="9" t="s">
        <v>18</v>
      </c>
      <c r="F61" s="9" t="s">
        <v>18</v>
      </c>
      <c r="G61" s="9" t="s">
        <v>18</v>
      </c>
      <c r="H61" s="9" t="s">
        <v>18</v>
      </c>
      <c r="I61" s="9" t="s">
        <v>18</v>
      </c>
      <c r="J61" s="9"/>
      <c r="K61" s="9" t="s">
        <v>18</v>
      </c>
      <c r="L61" s="9"/>
      <c r="M61" s="9"/>
      <c r="N61" s="9"/>
      <c r="O61" s="9"/>
      <c r="P61" s="9" t="s">
        <v>18</v>
      </c>
      <c r="Q61" s="9" t="s">
        <v>18</v>
      </c>
      <c r="R61" s="9" t="s">
        <v>18</v>
      </c>
      <c r="S61" s="9"/>
      <c r="T61" s="9"/>
      <c r="U61" s="9"/>
    </row>
    <row r="62" spans="1:21" x14ac:dyDescent="0.25">
      <c r="B62" s="1" t="s">
        <v>102</v>
      </c>
      <c r="E62" s="9" t="s">
        <v>18</v>
      </c>
      <c r="F62" s="9" t="s">
        <v>18</v>
      </c>
      <c r="G62" s="9" t="s">
        <v>18</v>
      </c>
      <c r="H62" s="9" t="s">
        <v>18</v>
      </c>
      <c r="I62" s="9" t="s">
        <v>18</v>
      </c>
      <c r="J62" s="9"/>
      <c r="K62" s="9"/>
      <c r="L62" s="9"/>
      <c r="M62" s="9" t="s">
        <v>18</v>
      </c>
      <c r="N62" s="9"/>
      <c r="O62" s="9"/>
      <c r="P62" s="9"/>
      <c r="Q62" s="9"/>
      <c r="R62" s="9"/>
      <c r="S62" s="9"/>
      <c r="T62" s="9" t="s">
        <v>18</v>
      </c>
      <c r="U62" s="9" t="s">
        <v>18</v>
      </c>
    </row>
    <row r="63" spans="1:21" x14ac:dyDescent="0.25">
      <c r="B63" s="1" t="s">
        <v>103</v>
      </c>
      <c r="E63" s="9" t="s">
        <v>18</v>
      </c>
      <c r="F63" s="9" t="s">
        <v>18</v>
      </c>
      <c r="G63" s="9" t="s">
        <v>18</v>
      </c>
      <c r="H63" s="9" t="s">
        <v>18</v>
      </c>
      <c r="I63" s="9" t="s">
        <v>18</v>
      </c>
      <c r="J63" s="9"/>
      <c r="K63" s="9"/>
      <c r="L63" s="9"/>
      <c r="M63" s="9" t="s">
        <v>18</v>
      </c>
      <c r="N63" s="9"/>
      <c r="O63" s="9"/>
      <c r="P63" s="9"/>
      <c r="Q63" s="9"/>
      <c r="R63" s="9"/>
      <c r="S63" s="9"/>
      <c r="T63" s="9" t="s">
        <v>18</v>
      </c>
      <c r="U63" s="9" t="s">
        <v>18</v>
      </c>
    </row>
    <row r="64" spans="1:21" x14ac:dyDescent="0.25">
      <c r="B64" s="1" t="s">
        <v>104</v>
      </c>
      <c r="E64" s="9"/>
      <c r="F64" s="9" t="s">
        <v>18</v>
      </c>
      <c r="G64" s="9" t="s">
        <v>18</v>
      </c>
      <c r="H64" s="9" t="s">
        <v>18</v>
      </c>
      <c r="I64" s="9" t="s">
        <v>18</v>
      </c>
      <c r="J64" s="9"/>
      <c r="K64" s="9"/>
      <c r="L64" s="9"/>
      <c r="M64" s="9" t="s">
        <v>18</v>
      </c>
      <c r="N64" s="9"/>
      <c r="O64" s="9"/>
      <c r="P64" s="9"/>
      <c r="Q64" s="9"/>
      <c r="R64" s="9"/>
      <c r="S64" s="9"/>
      <c r="T64" s="9" t="s">
        <v>18</v>
      </c>
      <c r="U64" s="9" t="s">
        <v>18</v>
      </c>
    </row>
    <row r="65" spans="1:21" x14ac:dyDescent="0.25">
      <c r="B65" s="1" t="s">
        <v>105</v>
      </c>
      <c r="E65" s="9"/>
      <c r="F65" s="9"/>
      <c r="G65" s="9" t="s">
        <v>18</v>
      </c>
      <c r="H65" s="9"/>
      <c r="I65" s="9"/>
      <c r="J65" s="9" t="s">
        <v>18</v>
      </c>
      <c r="K65" s="9" t="s">
        <v>18</v>
      </c>
      <c r="L65" s="9"/>
      <c r="M65" s="9"/>
      <c r="N65" s="9"/>
      <c r="O65" s="9"/>
      <c r="P65" s="9"/>
      <c r="Q65" s="9"/>
      <c r="R65" s="9"/>
      <c r="S65" s="9" t="s">
        <v>18</v>
      </c>
      <c r="T65" s="9"/>
      <c r="U65" s="9"/>
    </row>
    <row r="66" spans="1:21" x14ac:dyDescent="0.25">
      <c r="B66" s="1" t="s">
        <v>106</v>
      </c>
      <c r="E66" s="9" t="s">
        <v>18</v>
      </c>
      <c r="F66" s="9" t="s">
        <v>18</v>
      </c>
      <c r="G66" s="9"/>
      <c r="H66" s="9"/>
      <c r="I66" s="9"/>
      <c r="J66" s="9"/>
      <c r="K66" s="9" t="s">
        <v>18</v>
      </c>
      <c r="L66" s="9"/>
      <c r="M66" s="9"/>
      <c r="N66" s="9"/>
      <c r="O66" s="9"/>
      <c r="P66" s="9"/>
      <c r="Q66" s="9" t="s">
        <v>18</v>
      </c>
      <c r="R66" s="9" t="s">
        <v>18</v>
      </c>
      <c r="S66" s="9"/>
      <c r="T66" s="9"/>
      <c r="U66" s="9"/>
    </row>
    <row r="67" spans="1:21" x14ac:dyDescent="0.25">
      <c r="B67" s="1" t="s">
        <v>96</v>
      </c>
      <c r="E67" s="9"/>
      <c r="F67" s="9" t="s">
        <v>18</v>
      </c>
      <c r="G67" s="9"/>
      <c r="H67" s="9"/>
      <c r="I67" s="9"/>
      <c r="J67" s="9"/>
      <c r="K67" s="9"/>
      <c r="L67" s="9"/>
      <c r="M67" s="9" t="s">
        <v>18</v>
      </c>
      <c r="N67" s="9"/>
      <c r="O67" s="9" t="s">
        <v>18</v>
      </c>
      <c r="P67" s="9"/>
      <c r="Q67" s="9"/>
      <c r="R67" s="9" t="s">
        <v>18</v>
      </c>
      <c r="S67" s="9"/>
      <c r="T67" s="9"/>
      <c r="U67" s="9"/>
    </row>
    <row r="68" spans="1:21" x14ac:dyDescent="0.25">
      <c r="B68" s="1" t="s">
        <v>97</v>
      </c>
      <c r="E68" s="9"/>
      <c r="F68" s="9"/>
      <c r="G68" s="9" t="s">
        <v>18</v>
      </c>
      <c r="H68" s="9"/>
      <c r="I68" s="9"/>
      <c r="J68" s="9"/>
      <c r="K68" s="9"/>
      <c r="L68" s="9" t="s">
        <v>18</v>
      </c>
      <c r="M68" s="9"/>
      <c r="N68" s="9" t="s">
        <v>18</v>
      </c>
      <c r="O68" s="9"/>
      <c r="P68" s="9" t="s">
        <v>18</v>
      </c>
      <c r="Q68" s="9"/>
      <c r="R68" s="9"/>
      <c r="S68" s="9"/>
      <c r="T68" s="9"/>
      <c r="U68" s="9"/>
    </row>
    <row r="69" spans="1:21" x14ac:dyDescent="0.25">
      <c r="B69" s="1" t="s">
        <v>98</v>
      </c>
      <c r="E69" s="9" t="s">
        <v>18</v>
      </c>
      <c r="F69" s="9" t="s">
        <v>18</v>
      </c>
      <c r="G69" s="9" t="s">
        <v>18</v>
      </c>
      <c r="H69" s="9" t="s">
        <v>18</v>
      </c>
      <c r="I69" s="9"/>
      <c r="J69" s="9"/>
      <c r="K69" s="9"/>
      <c r="L69" s="9"/>
      <c r="M69" s="9"/>
      <c r="N69" s="9"/>
      <c r="O69" s="9"/>
      <c r="P69" s="9"/>
      <c r="Q69" s="9" t="s">
        <v>18</v>
      </c>
      <c r="R69" s="9"/>
      <c r="S69" s="9"/>
      <c r="T69" s="9" t="s">
        <v>18</v>
      </c>
      <c r="U69" s="9"/>
    </row>
    <row r="70" spans="1:21" x14ac:dyDescent="0.25">
      <c r="B70" s="1" t="s">
        <v>99</v>
      </c>
      <c r="E70" s="9" t="s">
        <v>18</v>
      </c>
      <c r="F70" s="9" t="s">
        <v>18</v>
      </c>
      <c r="G70" s="9" t="s">
        <v>18</v>
      </c>
      <c r="H70" s="9"/>
      <c r="I70" s="9"/>
      <c r="J70" s="9"/>
      <c r="K70" s="9"/>
      <c r="L70" s="9" t="s">
        <v>18</v>
      </c>
      <c r="M70" s="9"/>
      <c r="N70" s="9"/>
      <c r="O70" s="9"/>
      <c r="P70" s="9"/>
      <c r="Q70" s="9" t="s">
        <v>18</v>
      </c>
      <c r="R70" s="9"/>
      <c r="S70" s="9"/>
      <c r="T70" s="9" t="s">
        <v>18</v>
      </c>
      <c r="U70" s="9" t="s">
        <v>18</v>
      </c>
    </row>
    <row r="71" spans="1:21" x14ac:dyDescent="0.25">
      <c r="B71" s="1" t="s">
        <v>100</v>
      </c>
      <c r="E71" s="9" t="s">
        <v>18</v>
      </c>
      <c r="F71" s="9" t="s">
        <v>18</v>
      </c>
      <c r="G71" s="9" t="s">
        <v>18</v>
      </c>
      <c r="H71" s="9"/>
      <c r="I71" s="9" t="s">
        <v>18</v>
      </c>
      <c r="J71" s="9"/>
      <c r="K71" s="9"/>
      <c r="L71" s="9"/>
      <c r="M71" s="9" t="s">
        <v>18</v>
      </c>
      <c r="N71" s="9"/>
      <c r="O71" s="9"/>
      <c r="P71" s="9"/>
      <c r="Q71" s="9"/>
      <c r="R71" s="9"/>
      <c r="S71" s="9"/>
      <c r="T71" s="9" t="s">
        <v>18</v>
      </c>
      <c r="U71" s="9" t="s">
        <v>18</v>
      </c>
    </row>
    <row r="72" spans="1:21" x14ac:dyDescent="0.25">
      <c r="B72" s="1" t="s">
        <v>107</v>
      </c>
      <c r="E72" s="9"/>
      <c r="F72" s="9"/>
      <c r="G72" s="9" t="s">
        <v>18</v>
      </c>
      <c r="H72" s="9"/>
      <c r="I72" s="9"/>
      <c r="J72" s="9"/>
      <c r="K72" s="9" t="s">
        <v>18</v>
      </c>
      <c r="L72" s="9" t="s">
        <v>18</v>
      </c>
      <c r="M72" s="9"/>
      <c r="N72" s="9"/>
      <c r="O72" s="9" t="s">
        <v>18</v>
      </c>
      <c r="P72" s="9"/>
      <c r="Q72" s="9"/>
      <c r="R72" s="9"/>
      <c r="S72" s="9" t="s">
        <v>18</v>
      </c>
      <c r="T72" s="9"/>
      <c r="U72" s="9"/>
    </row>
    <row r="73" spans="1:21" ht="30" x14ac:dyDescent="0.25">
      <c r="B73" s="1" t="s">
        <v>108</v>
      </c>
      <c r="E73" s="9"/>
      <c r="F73" s="9"/>
      <c r="G73" s="9" t="s">
        <v>18</v>
      </c>
      <c r="H73" s="9"/>
      <c r="I73" s="9" t="s">
        <v>18</v>
      </c>
      <c r="J73" s="9" t="s">
        <v>18</v>
      </c>
      <c r="K73" s="9"/>
      <c r="L73" s="9"/>
      <c r="M73" s="9"/>
      <c r="N73" s="9" t="s">
        <v>18</v>
      </c>
      <c r="O73" s="9"/>
      <c r="P73" s="9" t="s">
        <v>18</v>
      </c>
      <c r="Q73" s="9" t="s">
        <v>18</v>
      </c>
      <c r="R73" s="9"/>
      <c r="S73" s="9" t="s">
        <v>18</v>
      </c>
      <c r="T73" s="9" t="s">
        <v>18</v>
      </c>
      <c r="U73" s="9" t="s">
        <v>18</v>
      </c>
    </row>
    <row r="74" spans="1:21" x14ac:dyDescent="0.25">
      <c r="B74" s="1" t="s">
        <v>109</v>
      </c>
      <c r="E74" s="9"/>
      <c r="F74" s="9"/>
      <c r="G74" s="9" t="s">
        <v>18</v>
      </c>
      <c r="H74" s="9" t="s">
        <v>18</v>
      </c>
      <c r="I74" s="9" t="s">
        <v>18</v>
      </c>
      <c r="J74" s="9"/>
      <c r="K74" s="9" t="s">
        <v>18</v>
      </c>
      <c r="L74" s="9" t="s">
        <v>18</v>
      </c>
      <c r="M74" s="9"/>
      <c r="N74" s="9" t="s">
        <v>18</v>
      </c>
      <c r="O74" s="9" t="s">
        <v>18</v>
      </c>
      <c r="P74" s="9" t="s">
        <v>18</v>
      </c>
      <c r="Q74" s="9" t="s">
        <v>18</v>
      </c>
      <c r="R74" s="9" t="s">
        <v>18</v>
      </c>
      <c r="S74" s="9" t="s">
        <v>18</v>
      </c>
      <c r="T74" s="9"/>
      <c r="U74" s="9"/>
    </row>
    <row r="75" spans="1:21" x14ac:dyDescent="0.25">
      <c r="B75" s="1" t="s">
        <v>110</v>
      </c>
      <c r="E75" s="9" t="s">
        <v>18</v>
      </c>
      <c r="F75" s="9" t="s">
        <v>18</v>
      </c>
      <c r="G75" s="9" t="s">
        <v>18</v>
      </c>
      <c r="H75" s="9"/>
      <c r="I75" s="9"/>
      <c r="J75" s="9"/>
      <c r="K75" s="9" t="s">
        <v>18</v>
      </c>
      <c r="L75" s="9"/>
      <c r="M75" s="9"/>
      <c r="N75" s="9"/>
      <c r="O75" s="9"/>
      <c r="P75" s="9" t="s">
        <v>18</v>
      </c>
      <c r="Q75" s="9"/>
      <c r="R75" s="9"/>
      <c r="S75" s="9" t="s">
        <v>18</v>
      </c>
      <c r="T75" s="9"/>
      <c r="U75" s="9"/>
    </row>
    <row r="76" spans="1:21" x14ac:dyDescent="0.25">
      <c r="B76" s="1" t="s">
        <v>111</v>
      </c>
      <c r="E76" s="9"/>
      <c r="F76" s="9"/>
      <c r="G76" s="9" t="s">
        <v>18</v>
      </c>
      <c r="H76" s="9" t="s">
        <v>18</v>
      </c>
      <c r="I76" s="9"/>
      <c r="J76" s="9" t="s">
        <v>18</v>
      </c>
      <c r="K76" s="9" t="s">
        <v>18</v>
      </c>
      <c r="L76" s="9" t="s">
        <v>18</v>
      </c>
      <c r="M76" s="9" t="s">
        <v>18</v>
      </c>
      <c r="N76" s="9"/>
      <c r="O76" s="9" t="s">
        <v>18</v>
      </c>
      <c r="P76" s="9"/>
      <c r="Q76" s="9" t="s">
        <v>18</v>
      </c>
      <c r="R76" s="9" t="s">
        <v>18</v>
      </c>
      <c r="S76" s="9" t="s">
        <v>18</v>
      </c>
      <c r="T76" s="9"/>
      <c r="U76" s="9"/>
    </row>
    <row r="77" spans="1:21" x14ac:dyDescent="0.25">
      <c r="B77" s="1" t="s">
        <v>112</v>
      </c>
      <c r="E77" s="9"/>
      <c r="F77" s="9" t="s">
        <v>18</v>
      </c>
      <c r="G77" s="9" t="s">
        <v>18</v>
      </c>
      <c r="H77" s="9" t="s">
        <v>18</v>
      </c>
      <c r="I77" s="9"/>
      <c r="J77" s="9" t="s">
        <v>18</v>
      </c>
      <c r="K77" s="9" t="s">
        <v>18</v>
      </c>
      <c r="L77" s="9"/>
      <c r="M77" s="9"/>
      <c r="N77" s="9"/>
      <c r="O77" s="9"/>
      <c r="P77" s="9"/>
      <c r="Q77" s="9" t="s">
        <v>18</v>
      </c>
      <c r="R77" s="9" t="s">
        <v>18</v>
      </c>
      <c r="S77" s="9" t="s">
        <v>18</v>
      </c>
      <c r="T77" s="9" t="s">
        <v>18</v>
      </c>
      <c r="U77" s="9" t="s">
        <v>18</v>
      </c>
    </row>
    <row r="78" spans="1:21" x14ac:dyDescent="0.25">
      <c r="A78">
        <v>14</v>
      </c>
      <c r="B78" s="1" t="s">
        <v>114</v>
      </c>
      <c r="E78" s="9"/>
      <c r="F78" s="9"/>
      <c r="G78" s="9" t="s">
        <v>18</v>
      </c>
      <c r="H78" s="9" t="s">
        <v>18</v>
      </c>
      <c r="I78" s="9"/>
      <c r="J78" s="9" t="s">
        <v>18</v>
      </c>
      <c r="K78" s="9"/>
      <c r="L78" s="9"/>
      <c r="M78" s="9" t="s">
        <v>18</v>
      </c>
      <c r="N78" s="9" t="s">
        <v>18</v>
      </c>
      <c r="O78" s="9"/>
      <c r="P78" s="9"/>
      <c r="Q78" s="9" t="s">
        <v>18</v>
      </c>
      <c r="R78" s="9"/>
      <c r="S78" s="9" t="s">
        <v>18</v>
      </c>
      <c r="T78" s="9"/>
      <c r="U78" s="9"/>
    </row>
    <row r="79" spans="1:21" ht="28.5" customHeight="1" x14ac:dyDescent="0.25">
      <c r="A79">
        <v>15</v>
      </c>
      <c r="B79" s="1" t="s">
        <v>115</v>
      </c>
      <c r="E79" s="9"/>
      <c r="F79" s="9" t="s">
        <v>18</v>
      </c>
      <c r="G79" s="9" t="s">
        <v>18</v>
      </c>
      <c r="H79" s="9"/>
      <c r="I79" s="9" t="s">
        <v>18</v>
      </c>
      <c r="J79" s="9"/>
      <c r="K79" s="9"/>
      <c r="L79" s="9"/>
      <c r="M79" s="9" t="s">
        <v>18</v>
      </c>
      <c r="N79" s="9"/>
      <c r="O79" s="9"/>
      <c r="P79" s="9"/>
      <c r="Q79" s="9" t="s">
        <v>18</v>
      </c>
      <c r="R79" s="9"/>
      <c r="S79" s="9" t="s">
        <v>18</v>
      </c>
      <c r="T79" s="9" t="s">
        <v>18</v>
      </c>
      <c r="U79" s="9" t="s">
        <v>18</v>
      </c>
    </row>
    <row r="80" spans="1:21" x14ac:dyDescent="0.25">
      <c r="A80">
        <v>16</v>
      </c>
      <c r="B80" s="1" t="s">
        <v>116</v>
      </c>
      <c r="E80" s="9"/>
      <c r="F80" s="9"/>
      <c r="G80" s="9" t="s">
        <v>18</v>
      </c>
      <c r="H80" s="9"/>
      <c r="I80" s="9" t="s">
        <v>18</v>
      </c>
      <c r="J80" s="9" t="s">
        <v>18</v>
      </c>
      <c r="K80" s="9"/>
      <c r="L80" s="9"/>
      <c r="M80" s="9" t="s">
        <v>18</v>
      </c>
      <c r="N80" s="9"/>
      <c r="O80" s="9" t="s">
        <v>18</v>
      </c>
      <c r="P80" s="9"/>
      <c r="Q80" s="9" t="s">
        <v>18</v>
      </c>
      <c r="R80" s="9" t="s">
        <v>18</v>
      </c>
      <c r="S80" s="9" t="s">
        <v>18</v>
      </c>
      <c r="T80" s="9" t="s">
        <v>18</v>
      </c>
      <c r="U80" s="9" t="s">
        <v>18</v>
      </c>
    </row>
    <row r="81" spans="1:21" x14ac:dyDescent="0.25">
      <c r="A81">
        <v>21.1</v>
      </c>
      <c r="B81" s="1" t="s">
        <v>132</v>
      </c>
      <c r="E81" s="9" t="s">
        <v>18</v>
      </c>
      <c r="F81" s="9" t="s">
        <v>18</v>
      </c>
      <c r="G81" s="9" t="s">
        <v>18</v>
      </c>
      <c r="H81" s="9" t="s">
        <v>18</v>
      </c>
      <c r="I81" s="9"/>
      <c r="J81" s="9" t="s">
        <v>18</v>
      </c>
      <c r="K81" s="9" t="s">
        <v>18</v>
      </c>
      <c r="L81" s="9"/>
      <c r="M81" s="9"/>
      <c r="N81" s="9"/>
      <c r="O81" s="9"/>
      <c r="P81" s="9"/>
      <c r="Q81" s="9" t="s">
        <v>18</v>
      </c>
      <c r="R81" s="9"/>
      <c r="S81" s="9" t="s">
        <v>18</v>
      </c>
      <c r="T81" s="9" t="s">
        <v>18</v>
      </c>
      <c r="U81" s="9" t="s">
        <v>18</v>
      </c>
    </row>
    <row r="82" spans="1:21" x14ac:dyDescent="0.25">
      <c r="A82">
        <v>21.2</v>
      </c>
      <c r="B82" s="1" t="s">
        <v>133</v>
      </c>
      <c r="E82" s="9" t="s">
        <v>18</v>
      </c>
      <c r="F82" s="9" t="s">
        <v>18</v>
      </c>
      <c r="G82" s="9" t="s">
        <v>18</v>
      </c>
      <c r="H82" s="9" t="s">
        <v>18</v>
      </c>
      <c r="I82" s="9"/>
      <c r="J82" s="9" t="s">
        <v>18</v>
      </c>
      <c r="K82" s="9" t="s">
        <v>18</v>
      </c>
      <c r="L82" s="9"/>
      <c r="M82" s="9"/>
      <c r="N82" s="9"/>
      <c r="O82" s="9"/>
      <c r="P82" s="9"/>
      <c r="Q82" s="9" t="s">
        <v>18</v>
      </c>
      <c r="R82" s="9"/>
      <c r="S82" s="9" t="s">
        <v>18</v>
      </c>
      <c r="T82" s="9" t="s">
        <v>18</v>
      </c>
      <c r="U82" s="9" t="s">
        <v>18</v>
      </c>
    </row>
    <row r="83" spans="1:21" x14ac:dyDescent="0.25">
      <c r="A83">
        <v>21.3</v>
      </c>
      <c r="B83" s="1" t="s">
        <v>134</v>
      </c>
      <c r="E83" s="9"/>
      <c r="F83" s="9"/>
      <c r="G83" s="9" t="s">
        <v>18</v>
      </c>
      <c r="H83" s="9"/>
      <c r="I83" s="9"/>
      <c r="J83" s="9"/>
      <c r="K83" s="9"/>
      <c r="L83" s="9" t="s">
        <v>18</v>
      </c>
      <c r="M83" s="9"/>
      <c r="N83" s="9" t="s">
        <v>18</v>
      </c>
      <c r="O83" s="9" t="s">
        <v>18</v>
      </c>
      <c r="P83" s="9" t="s">
        <v>18</v>
      </c>
      <c r="Q83" s="9"/>
      <c r="R83" s="9"/>
      <c r="S83" s="9"/>
      <c r="T83" s="9"/>
      <c r="U83" s="9"/>
    </row>
    <row r="84" spans="1:21" x14ac:dyDescent="0.25">
      <c r="A84">
        <v>21.4</v>
      </c>
      <c r="B84" s="1" t="s">
        <v>135</v>
      </c>
      <c r="E84" s="9" t="s">
        <v>18</v>
      </c>
      <c r="F84" s="9" t="s">
        <v>18</v>
      </c>
      <c r="G84" s="9" t="s">
        <v>18</v>
      </c>
      <c r="H84" s="9"/>
      <c r="I84" s="9"/>
      <c r="J84" s="9"/>
      <c r="K84" s="9" t="s">
        <v>18</v>
      </c>
      <c r="L84" s="9" t="s">
        <v>18</v>
      </c>
      <c r="M84" s="9"/>
      <c r="N84" s="9"/>
      <c r="O84" s="9"/>
      <c r="P84" s="9"/>
      <c r="Q84" s="9" t="s">
        <v>18</v>
      </c>
      <c r="R84" s="9" t="s">
        <v>18</v>
      </c>
      <c r="S84" s="9" t="s">
        <v>18</v>
      </c>
      <c r="T84" s="9"/>
      <c r="U84" s="9"/>
    </row>
    <row r="85" spans="1:21" ht="30" x14ac:dyDescent="0.25">
      <c r="A85">
        <v>21.5</v>
      </c>
      <c r="B85" s="1" t="s">
        <v>136</v>
      </c>
      <c r="E85" s="9"/>
      <c r="F85" s="9"/>
      <c r="G85" s="9" t="s">
        <v>18</v>
      </c>
      <c r="H85" s="9"/>
      <c r="I85" s="9" t="s">
        <v>18</v>
      </c>
      <c r="J85" s="9" t="s">
        <v>18</v>
      </c>
      <c r="K85" s="9"/>
      <c r="L85" s="9"/>
      <c r="M85" s="9" t="s">
        <v>18</v>
      </c>
      <c r="N85" s="9" t="s">
        <v>18</v>
      </c>
      <c r="O85" s="9"/>
      <c r="P85" s="9" t="s">
        <v>18</v>
      </c>
      <c r="Q85" s="9" t="s">
        <v>18</v>
      </c>
      <c r="R85" s="9" t="s">
        <v>18</v>
      </c>
      <c r="S85" s="9" t="s">
        <v>18</v>
      </c>
      <c r="T85" s="9" t="s">
        <v>18</v>
      </c>
      <c r="U85" s="9" t="s">
        <v>18</v>
      </c>
    </row>
    <row r="86" spans="1:21" x14ac:dyDescent="0.25">
      <c r="A86">
        <v>21.6</v>
      </c>
      <c r="B86" s="1" t="s">
        <v>137</v>
      </c>
      <c r="E86" s="9"/>
      <c r="F86" s="9"/>
      <c r="G86" s="9"/>
      <c r="H86" s="9" t="s">
        <v>18</v>
      </c>
      <c r="I86" s="9"/>
      <c r="J86" s="9" t="s">
        <v>18</v>
      </c>
      <c r="K86" s="9"/>
      <c r="L86" s="9"/>
      <c r="M86" s="9"/>
      <c r="N86" s="9"/>
      <c r="O86" s="9"/>
      <c r="P86" s="9"/>
      <c r="Q86" s="9"/>
      <c r="R86" s="9"/>
      <c r="S86" s="9"/>
      <c r="T86" s="9"/>
      <c r="U86" s="9"/>
    </row>
    <row r="87" spans="1:21" x14ac:dyDescent="0.25">
      <c r="A87">
        <v>21.7</v>
      </c>
      <c r="B87" s="1" t="s">
        <v>138</v>
      </c>
      <c r="E87" s="9" t="s">
        <v>18</v>
      </c>
      <c r="F87" s="9" t="s">
        <v>18</v>
      </c>
      <c r="G87" s="9" t="s">
        <v>18</v>
      </c>
      <c r="H87" s="9" t="s">
        <v>18</v>
      </c>
      <c r="I87" s="9"/>
      <c r="J87" s="9"/>
      <c r="K87" s="9" t="s">
        <v>18</v>
      </c>
      <c r="L87" s="9"/>
      <c r="M87" s="9"/>
      <c r="N87" s="9"/>
      <c r="O87" s="9"/>
      <c r="P87" s="9"/>
      <c r="Q87" s="9" t="s">
        <v>18</v>
      </c>
      <c r="R87" s="9" t="s">
        <v>18</v>
      </c>
      <c r="S87" s="9" t="s">
        <v>18</v>
      </c>
      <c r="T87" s="9"/>
      <c r="U87" s="9"/>
    </row>
    <row r="88" spans="1:21" x14ac:dyDescent="0.25">
      <c r="A88">
        <v>21.8</v>
      </c>
      <c r="B88" s="1" t="s">
        <v>139</v>
      </c>
      <c r="E88" s="9"/>
      <c r="F88" s="9"/>
      <c r="G88" s="9" t="s">
        <v>18</v>
      </c>
      <c r="H88" s="9"/>
      <c r="I88" s="9"/>
      <c r="J88" s="9"/>
      <c r="K88" s="9"/>
      <c r="L88" s="9"/>
      <c r="M88" s="9"/>
      <c r="N88" s="9" t="s">
        <v>18</v>
      </c>
      <c r="O88" s="9" t="s">
        <v>18</v>
      </c>
      <c r="P88" s="9" t="s">
        <v>18</v>
      </c>
      <c r="Q88" s="9" t="s">
        <v>18</v>
      </c>
      <c r="R88" s="9" t="s">
        <v>18</v>
      </c>
      <c r="S88" s="9" t="s">
        <v>18</v>
      </c>
      <c r="T88" s="9"/>
      <c r="U88" s="9" t="s">
        <v>18</v>
      </c>
    </row>
    <row r="89" spans="1:21" x14ac:dyDescent="0.25">
      <c r="A89">
        <v>21.9</v>
      </c>
      <c r="B89" s="1" t="s">
        <v>140</v>
      </c>
      <c r="E89" s="9" t="s">
        <v>18</v>
      </c>
      <c r="F89" s="9" t="s">
        <v>18</v>
      </c>
      <c r="G89" s="9" t="s">
        <v>18</v>
      </c>
      <c r="H89" s="9" t="s">
        <v>18</v>
      </c>
      <c r="I89" s="9"/>
      <c r="J89" s="9" t="s">
        <v>18</v>
      </c>
      <c r="K89" s="9" t="s">
        <v>18</v>
      </c>
      <c r="L89" s="9"/>
      <c r="M89" s="9"/>
      <c r="N89" s="9"/>
      <c r="O89" s="9"/>
      <c r="P89" s="9"/>
      <c r="Q89" s="9" t="s">
        <v>18</v>
      </c>
      <c r="R89" s="9" t="s">
        <v>18</v>
      </c>
      <c r="S89" s="9" t="s">
        <v>18</v>
      </c>
      <c r="T89" s="9" t="s">
        <v>18</v>
      </c>
      <c r="U89" s="9"/>
    </row>
    <row r="90" spans="1:21" x14ac:dyDescent="0.25">
      <c r="A90" s="52">
        <v>21.1</v>
      </c>
      <c r="B90" s="1" t="s">
        <v>141</v>
      </c>
      <c r="E90" s="9" t="s">
        <v>18</v>
      </c>
      <c r="F90" s="9"/>
      <c r="G90" s="9"/>
      <c r="H90" s="9" t="s">
        <v>18</v>
      </c>
      <c r="I90" s="9" t="s">
        <v>18</v>
      </c>
      <c r="J90" s="9"/>
      <c r="K90" s="9"/>
      <c r="L90" s="9"/>
      <c r="M90" s="9" t="s">
        <v>18</v>
      </c>
      <c r="N90" s="9"/>
      <c r="O90" s="9"/>
      <c r="P90" s="9"/>
      <c r="Q90" s="9" t="s">
        <v>18</v>
      </c>
      <c r="R90" s="9" t="s">
        <v>18</v>
      </c>
      <c r="S90" s="9" t="s">
        <v>18</v>
      </c>
      <c r="T90" s="9"/>
      <c r="U90" s="9"/>
    </row>
    <row r="91" spans="1:21" x14ac:dyDescent="0.25">
      <c r="A91">
        <v>21.11</v>
      </c>
      <c r="B91" s="1" t="s">
        <v>31</v>
      </c>
    </row>
    <row r="92" spans="1:21" x14ac:dyDescent="0.25">
      <c r="B92" s="1"/>
    </row>
    <row r="93" spans="1:21" x14ac:dyDescent="0.25">
      <c r="B93" s="1"/>
    </row>
    <row r="94" spans="1:21" x14ac:dyDescent="0.25">
      <c r="B94" s="1"/>
    </row>
    <row r="95" spans="1:21" x14ac:dyDescent="0.25">
      <c r="B95" s="1"/>
    </row>
    <row r="96" spans="1:21" x14ac:dyDescent="0.25">
      <c r="B96" s="1"/>
    </row>
  </sheetData>
  <mergeCells count="23">
    <mergeCell ref="Q6:Q9"/>
    <mergeCell ref="R6:R9"/>
    <mergeCell ref="S6:S9"/>
    <mergeCell ref="U6:U9"/>
    <mergeCell ref="D6:D9"/>
    <mergeCell ref="H6:H9"/>
    <mergeCell ref="I6:I9"/>
    <mergeCell ref="K6:K9"/>
    <mergeCell ref="L6:L9"/>
    <mergeCell ref="P6:P9"/>
    <mergeCell ref="G6:G9"/>
    <mergeCell ref="F6:F9"/>
    <mergeCell ref="E6:E9"/>
    <mergeCell ref="J6:J9"/>
    <mergeCell ref="M6:M9"/>
    <mergeCell ref="N6:N9"/>
    <mergeCell ref="A3:B3"/>
    <mergeCell ref="K2:L2"/>
    <mergeCell ref="O2:P2"/>
    <mergeCell ref="T2:U2"/>
    <mergeCell ref="H3:J3"/>
    <mergeCell ref="M3:N3"/>
    <mergeCell ref="Q3:S3"/>
  </mergeCells>
  <pageMargins left="0.25" right="0.25" top="0.75" bottom="0.75" header="0.3" footer="0.3"/>
  <pageSetup scale="32"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M90"/>
  <sheetViews>
    <sheetView zoomScale="80" zoomScaleNormal="80" workbookViewId="0">
      <pane ySplit="1" topLeftCell="A2" activePane="bottomLeft" state="frozen"/>
      <selection pane="bottomLeft" activeCell="A47" sqref="A47"/>
    </sheetView>
  </sheetViews>
  <sheetFormatPr defaultRowHeight="15" x14ac:dyDescent="0.25"/>
  <cols>
    <col min="1" max="1" width="61.5703125" customWidth="1"/>
    <col min="2" max="2" width="14.5703125" customWidth="1"/>
    <col min="3" max="3" width="14.28515625" customWidth="1"/>
    <col min="4" max="4" width="32.7109375" customWidth="1"/>
    <col min="5" max="5" width="10.28515625" customWidth="1"/>
    <col min="6" max="6" width="22.140625" customWidth="1"/>
    <col min="7" max="7" width="18.140625" customWidth="1"/>
    <col min="8" max="8" width="23.85546875" customWidth="1"/>
    <col min="9" max="9" width="18.5703125" customWidth="1"/>
  </cols>
  <sheetData>
    <row r="1" spans="1:13" ht="47.25" customHeight="1" x14ac:dyDescent="0.25">
      <c r="A1" t="s">
        <v>147</v>
      </c>
      <c r="B1" s="1" t="s">
        <v>155</v>
      </c>
      <c r="C1" s="22" t="s">
        <v>148</v>
      </c>
      <c r="D1" s="22" t="s">
        <v>3</v>
      </c>
      <c r="E1" s="45" t="s">
        <v>143</v>
      </c>
      <c r="F1" s="45" t="s">
        <v>0</v>
      </c>
      <c r="G1" t="s">
        <v>1</v>
      </c>
      <c r="H1" t="s">
        <v>2</v>
      </c>
      <c r="I1" t="s">
        <v>154</v>
      </c>
      <c r="J1" s="2"/>
      <c r="K1" s="2"/>
      <c r="L1" s="2"/>
      <c r="M1" s="2"/>
    </row>
    <row r="2" spans="1:13" hidden="1" x14ac:dyDescent="0.25">
      <c r="D2" s="31" t="s">
        <v>151</v>
      </c>
      <c r="E2" t="s">
        <v>144</v>
      </c>
      <c r="F2" s="62" t="s">
        <v>44</v>
      </c>
      <c r="G2" s="62" t="s">
        <v>47</v>
      </c>
      <c r="H2" s="64" t="s">
        <v>49</v>
      </c>
      <c r="I2" s="66" t="s">
        <v>39</v>
      </c>
    </row>
    <row r="3" spans="1:13" ht="15" hidden="1" customHeight="1" x14ac:dyDescent="0.25">
      <c r="D3" s="48" t="s">
        <v>5</v>
      </c>
      <c r="E3" t="s">
        <v>145</v>
      </c>
      <c r="F3" s="62" t="s">
        <v>45</v>
      </c>
      <c r="G3" s="62" t="s">
        <v>48</v>
      </c>
      <c r="H3" s="64" t="s">
        <v>50</v>
      </c>
      <c r="I3" s="66" t="s">
        <v>52</v>
      </c>
    </row>
    <row r="4" spans="1:13" ht="24.75" hidden="1" x14ac:dyDescent="0.25">
      <c r="D4" s="1" t="s">
        <v>6</v>
      </c>
      <c r="E4" t="s">
        <v>146</v>
      </c>
      <c r="F4" s="62" t="s">
        <v>46</v>
      </c>
      <c r="G4" s="63"/>
      <c r="H4" s="65" t="s">
        <v>51</v>
      </c>
      <c r="I4" s="66" t="s">
        <v>56</v>
      </c>
    </row>
    <row r="5" spans="1:13" ht="36.75" hidden="1" x14ac:dyDescent="0.25">
      <c r="D5" s="1" t="s">
        <v>7</v>
      </c>
      <c r="I5" s="66" t="s">
        <v>53</v>
      </c>
    </row>
    <row r="6" spans="1:13" ht="24.75" hidden="1" x14ac:dyDescent="0.25">
      <c r="D6" s="1" t="s">
        <v>8</v>
      </c>
      <c r="I6" s="66" t="s">
        <v>54</v>
      </c>
    </row>
    <row r="7" spans="1:13" hidden="1" x14ac:dyDescent="0.25">
      <c r="D7" s="1" t="s">
        <v>72</v>
      </c>
      <c r="I7" s="66" t="s">
        <v>55</v>
      </c>
    </row>
    <row r="8" spans="1:13" hidden="1" x14ac:dyDescent="0.25">
      <c r="D8" s="1" t="s">
        <v>9</v>
      </c>
    </row>
    <row r="9" spans="1:13" hidden="1" x14ac:dyDescent="0.25">
      <c r="D9" s="1" t="s">
        <v>73</v>
      </c>
    </row>
    <row r="10" spans="1:13" hidden="1" x14ac:dyDescent="0.25">
      <c r="D10" s="31" t="s">
        <v>152</v>
      </c>
    </row>
    <row r="11" spans="1:13" ht="30" hidden="1" x14ac:dyDescent="0.25">
      <c r="D11" s="1" t="s">
        <v>74</v>
      </c>
    </row>
    <row r="12" spans="1:13" hidden="1" x14ac:dyDescent="0.25">
      <c r="D12" s="1" t="s">
        <v>10</v>
      </c>
    </row>
    <row r="13" spans="1:13" ht="30" hidden="1" x14ac:dyDescent="0.25">
      <c r="D13" s="1" t="s">
        <v>75</v>
      </c>
    </row>
    <row r="14" spans="1:13" hidden="1" x14ac:dyDescent="0.25">
      <c r="D14" s="1" t="s">
        <v>79</v>
      </c>
    </row>
    <row r="15" spans="1:13" ht="30" hidden="1" x14ac:dyDescent="0.25">
      <c r="D15" s="1" t="s">
        <v>76</v>
      </c>
    </row>
    <row r="16" spans="1:13" ht="30" hidden="1" x14ac:dyDescent="0.25">
      <c r="D16" s="1" t="s">
        <v>77</v>
      </c>
    </row>
    <row r="17" spans="4:4" hidden="1" x14ac:dyDescent="0.25">
      <c r="D17" s="1" t="s">
        <v>78</v>
      </c>
    </row>
    <row r="18" spans="4:4" hidden="1" x14ac:dyDescent="0.25">
      <c r="D18" s="1" t="s">
        <v>80</v>
      </c>
    </row>
    <row r="19" spans="4:4" ht="30" hidden="1" x14ac:dyDescent="0.25">
      <c r="D19" s="31" t="s">
        <v>150</v>
      </c>
    </row>
    <row r="20" spans="4:4" hidden="1" x14ac:dyDescent="0.25">
      <c r="D20" s="1" t="s">
        <v>12</v>
      </c>
    </row>
    <row r="21" spans="4:4" hidden="1" x14ac:dyDescent="0.25">
      <c r="D21" s="1" t="s">
        <v>13</v>
      </c>
    </row>
    <row r="22" spans="4:4" hidden="1" x14ac:dyDescent="0.25">
      <c r="D22" s="1" t="s">
        <v>14</v>
      </c>
    </row>
    <row r="23" spans="4:4" hidden="1" x14ac:dyDescent="0.25">
      <c r="D23" s="1" t="s">
        <v>15</v>
      </c>
    </row>
    <row r="24" spans="4:4" hidden="1" x14ac:dyDescent="0.25">
      <c r="D24" s="1" t="s">
        <v>16</v>
      </c>
    </row>
    <row r="25" spans="4:4" hidden="1" x14ac:dyDescent="0.25">
      <c r="D25" s="1" t="s">
        <v>17</v>
      </c>
    </row>
    <row r="26" spans="4:4" ht="30" hidden="1" x14ac:dyDescent="0.25">
      <c r="D26" s="1" t="s">
        <v>68</v>
      </c>
    </row>
    <row r="27" spans="4:4" hidden="1" x14ac:dyDescent="0.25">
      <c r="D27" s="1" t="s">
        <v>20</v>
      </c>
    </row>
    <row r="28" spans="4:4" ht="30" hidden="1" x14ac:dyDescent="0.25">
      <c r="D28" s="1" t="s">
        <v>69</v>
      </c>
    </row>
    <row r="29" spans="4:4" hidden="1" x14ac:dyDescent="0.25">
      <c r="D29" s="1" t="s">
        <v>21</v>
      </c>
    </row>
    <row r="30" spans="4:4" hidden="1" x14ac:dyDescent="0.25">
      <c r="D30" s="31" t="s">
        <v>149</v>
      </c>
    </row>
    <row r="31" spans="4:4" hidden="1" x14ac:dyDescent="0.25">
      <c r="D31" s="1" t="s">
        <v>23</v>
      </c>
    </row>
    <row r="32" spans="4:4" hidden="1" x14ac:dyDescent="0.25">
      <c r="D32" s="1" t="s">
        <v>24</v>
      </c>
    </row>
    <row r="33" spans="1:13" hidden="1" x14ac:dyDescent="0.25">
      <c r="D33" s="1" t="s">
        <v>25</v>
      </c>
    </row>
    <row r="34" spans="1:13" ht="30" hidden="1" x14ac:dyDescent="0.25">
      <c r="D34" s="1" t="s">
        <v>26</v>
      </c>
    </row>
    <row r="35" spans="1:13" ht="30" hidden="1" x14ac:dyDescent="0.25">
      <c r="D35" s="1" t="s">
        <v>27</v>
      </c>
    </row>
    <row r="36" spans="1:13" hidden="1" x14ac:dyDescent="0.25">
      <c r="D36" s="38" t="s">
        <v>153</v>
      </c>
    </row>
    <row r="37" spans="1:13" hidden="1" x14ac:dyDescent="0.25">
      <c r="D37" s="1" t="s">
        <v>29</v>
      </c>
    </row>
    <row r="38" spans="1:13" hidden="1" x14ac:dyDescent="0.25">
      <c r="D38" s="1" t="s">
        <v>81</v>
      </c>
    </row>
    <row r="39" spans="1:13" hidden="1" x14ac:dyDescent="0.25">
      <c r="D39" s="1" t="s">
        <v>30</v>
      </c>
    </row>
    <row r="40" spans="1:13" hidden="1" x14ac:dyDescent="0.25">
      <c r="D40" s="1" t="s">
        <v>31</v>
      </c>
    </row>
    <row r="41" spans="1:13" hidden="1" x14ac:dyDescent="0.25">
      <c r="D41" s="1" t="s">
        <v>32</v>
      </c>
    </row>
    <row r="42" spans="1:13" hidden="1" x14ac:dyDescent="0.25">
      <c r="D42" s="1" t="s">
        <v>33</v>
      </c>
    </row>
    <row r="43" spans="1:13" hidden="1" x14ac:dyDescent="0.25">
      <c r="D43" s="1" t="s">
        <v>34</v>
      </c>
    </row>
    <row r="44" spans="1:13" ht="15.75" hidden="1" thickBot="1" x14ac:dyDescent="0.3">
      <c r="A44" s="60"/>
      <c r="B44" s="60"/>
      <c r="C44" s="60"/>
      <c r="D44" s="61" t="s">
        <v>35</v>
      </c>
      <c r="E44" s="60"/>
      <c r="F44" s="60"/>
      <c r="G44" s="60"/>
      <c r="H44" s="60"/>
      <c r="I44" s="60"/>
      <c r="J44" s="60"/>
      <c r="K44" s="60"/>
      <c r="L44" s="60"/>
      <c r="M44" s="60"/>
    </row>
    <row r="45" spans="1:13" ht="75.75" customHeight="1" x14ac:dyDescent="0.25">
      <c r="A45" s="67" t="s">
        <v>197</v>
      </c>
      <c r="B45" s="63" t="s">
        <v>189</v>
      </c>
      <c r="C45" s="63" t="s">
        <v>157</v>
      </c>
      <c r="D45" s="78" t="s">
        <v>151</v>
      </c>
      <c r="E45" s="63"/>
      <c r="F45" s="163" t="s">
        <v>46</v>
      </c>
      <c r="G45" s="78"/>
      <c r="H45" s="78" t="s">
        <v>190</v>
      </c>
      <c r="I45" s="163" t="s">
        <v>39</v>
      </c>
      <c r="J45" s="63"/>
      <c r="K45" s="63"/>
      <c r="L45" s="63"/>
      <c r="M45" s="63"/>
    </row>
    <row r="46" spans="1:13" ht="129" customHeight="1" x14ac:dyDescent="0.25">
      <c r="A46" s="67" t="s">
        <v>187</v>
      </c>
      <c r="B46" t="s">
        <v>156</v>
      </c>
      <c r="C46" t="s">
        <v>157</v>
      </c>
      <c r="D46" t="s">
        <v>149</v>
      </c>
      <c r="E46" t="s">
        <v>146</v>
      </c>
      <c r="F46" s="1" t="s">
        <v>46</v>
      </c>
      <c r="G46" s="1" t="s">
        <v>48</v>
      </c>
      <c r="H46" t="s">
        <v>49</v>
      </c>
      <c r="I46" s="1" t="s">
        <v>158</v>
      </c>
    </row>
    <row r="47" spans="1:13" ht="51" customHeight="1" x14ac:dyDescent="0.25">
      <c r="A47" s="69" t="s">
        <v>188</v>
      </c>
      <c r="B47" t="s">
        <v>160</v>
      </c>
      <c r="C47" t="s">
        <v>157</v>
      </c>
      <c r="D47" t="s">
        <v>151</v>
      </c>
      <c r="F47" s="1" t="s">
        <v>44</v>
      </c>
      <c r="G47" s="1"/>
      <c r="H47" s="1" t="s">
        <v>49</v>
      </c>
      <c r="I47" s="1" t="s">
        <v>54</v>
      </c>
      <c r="J47" s="1"/>
    </row>
    <row r="48" spans="1:13" ht="76.5" customHeight="1" x14ac:dyDescent="0.25">
      <c r="A48" s="67" t="s">
        <v>191</v>
      </c>
      <c r="B48" t="s">
        <v>192</v>
      </c>
      <c r="C48" t="s">
        <v>157</v>
      </c>
      <c r="D48" t="s">
        <v>153</v>
      </c>
      <c r="E48" t="s">
        <v>146</v>
      </c>
      <c r="F48" s="1" t="s">
        <v>159</v>
      </c>
      <c r="G48" s="1" t="s">
        <v>47</v>
      </c>
      <c r="H48" s="1" t="s">
        <v>51</v>
      </c>
      <c r="I48" s="1" t="s">
        <v>54</v>
      </c>
      <c r="J48" s="1"/>
    </row>
    <row r="49" spans="1:9" x14ac:dyDescent="0.25">
      <c r="A49" s="162" t="s">
        <v>198</v>
      </c>
      <c r="B49" t="s">
        <v>193</v>
      </c>
      <c r="C49" t="s">
        <v>157</v>
      </c>
      <c r="E49" t="s">
        <v>145</v>
      </c>
    </row>
    <row r="50" spans="1:9" ht="75" x14ac:dyDescent="0.25">
      <c r="A50" s="67" t="s">
        <v>199</v>
      </c>
      <c r="B50" t="s">
        <v>194</v>
      </c>
      <c r="C50" t="s">
        <v>157</v>
      </c>
      <c r="D50" t="s">
        <v>149</v>
      </c>
      <c r="E50" t="s">
        <v>146</v>
      </c>
      <c r="F50" s="1" t="s">
        <v>46</v>
      </c>
      <c r="G50" s="1" t="s">
        <v>195</v>
      </c>
      <c r="I50" s="1" t="s">
        <v>196</v>
      </c>
    </row>
    <row r="51" spans="1:9" ht="45" x14ac:dyDescent="0.25">
      <c r="A51" s="67" t="s">
        <v>201</v>
      </c>
      <c r="B51" t="s">
        <v>200</v>
      </c>
      <c r="C51" t="s">
        <v>157</v>
      </c>
      <c r="D51" s="1" t="s">
        <v>150</v>
      </c>
      <c r="F51" s="1" t="s">
        <v>44</v>
      </c>
    </row>
    <row r="52" spans="1:9" ht="75.75" customHeight="1" x14ac:dyDescent="0.25">
      <c r="A52" s="67" t="s">
        <v>203</v>
      </c>
      <c r="B52" t="s">
        <v>202</v>
      </c>
      <c r="C52" t="s">
        <v>157</v>
      </c>
      <c r="D52" t="s">
        <v>151</v>
      </c>
      <c r="E52" t="s">
        <v>146</v>
      </c>
      <c r="G52" s="1" t="s">
        <v>47</v>
      </c>
      <c r="H52" t="s">
        <v>51</v>
      </c>
      <c r="I52" s="1" t="s">
        <v>55</v>
      </c>
    </row>
    <row r="53" spans="1:9" ht="60" x14ac:dyDescent="0.25">
      <c r="A53" s="67" t="s">
        <v>204</v>
      </c>
      <c r="B53" s="162" t="s">
        <v>205</v>
      </c>
      <c r="C53" t="s">
        <v>157</v>
      </c>
      <c r="D53" t="s">
        <v>151</v>
      </c>
      <c r="H53" t="s">
        <v>49</v>
      </c>
    </row>
    <row r="54" spans="1:9" ht="45" x14ac:dyDescent="0.25">
      <c r="A54" s="67" t="s">
        <v>206</v>
      </c>
      <c r="B54" t="s">
        <v>207</v>
      </c>
      <c r="C54" t="s">
        <v>157</v>
      </c>
      <c r="H54" t="s">
        <v>2</v>
      </c>
    </row>
    <row r="55" spans="1:9" ht="30" x14ac:dyDescent="0.25">
      <c r="A55" s="67" t="s">
        <v>209</v>
      </c>
      <c r="B55" t="s">
        <v>208</v>
      </c>
      <c r="C55" t="s">
        <v>157</v>
      </c>
      <c r="D55" s="1" t="s">
        <v>150</v>
      </c>
      <c r="E55" t="s">
        <v>144</v>
      </c>
    </row>
    <row r="56" spans="1:9" ht="30" x14ac:dyDescent="0.25">
      <c r="A56" s="67" t="s">
        <v>210</v>
      </c>
      <c r="B56" t="s">
        <v>211</v>
      </c>
      <c r="C56" t="s">
        <v>157</v>
      </c>
      <c r="D56" s="1" t="s">
        <v>150</v>
      </c>
      <c r="E56" t="s">
        <v>144</v>
      </c>
      <c r="F56" s="1" t="s">
        <v>46</v>
      </c>
      <c r="H56" t="s">
        <v>49</v>
      </c>
      <c r="I56" s="1" t="s">
        <v>212</v>
      </c>
    </row>
    <row r="57" spans="1:9" ht="107.25" customHeight="1" x14ac:dyDescent="0.25">
      <c r="A57" s="67" t="s">
        <v>215</v>
      </c>
      <c r="B57" t="s">
        <v>213</v>
      </c>
      <c r="C57" t="s">
        <v>157</v>
      </c>
      <c r="D57" s="1" t="s">
        <v>150</v>
      </c>
      <c r="G57" s="1" t="s">
        <v>47</v>
      </c>
      <c r="H57" t="s">
        <v>214</v>
      </c>
      <c r="I57" t="s">
        <v>55</v>
      </c>
    </row>
    <row r="58" spans="1:9" x14ac:dyDescent="0.25">
      <c r="A58" s="162" t="s">
        <v>216</v>
      </c>
      <c r="B58">
        <v>8.17</v>
      </c>
      <c r="C58" t="s">
        <v>157</v>
      </c>
      <c r="D58" s="1" t="s">
        <v>149</v>
      </c>
      <c r="E58" t="s">
        <v>146</v>
      </c>
      <c r="F58" t="s">
        <v>45</v>
      </c>
    </row>
    <row r="59" spans="1:9" ht="120" x14ac:dyDescent="0.25">
      <c r="A59" s="67" t="s">
        <v>219</v>
      </c>
      <c r="B59" t="s">
        <v>217</v>
      </c>
      <c r="C59" t="s">
        <v>157</v>
      </c>
      <c r="D59" s="1" t="s">
        <v>149</v>
      </c>
      <c r="E59" t="s">
        <v>146</v>
      </c>
      <c r="F59" t="s">
        <v>45</v>
      </c>
      <c r="G59" s="1" t="s">
        <v>47</v>
      </c>
      <c r="I59" s="1" t="s">
        <v>218</v>
      </c>
    </row>
    <row r="60" spans="1:9" ht="60" x14ac:dyDescent="0.25">
      <c r="A60" s="67" t="s">
        <v>221</v>
      </c>
      <c r="B60" t="s">
        <v>220</v>
      </c>
      <c r="C60" t="s">
        <v>157</v>
      </c>
      <c r="D60" s="1" t="s">
        <v>153</v>
      </c>
      <c r="E60" t="s">
        <v>146</v>
      </c>
      <c r="F60" t="s">
        <v>45</v>
      </c>
      <c r="G60" s="1" t="s">
        <v>47</v>
      </c>
      <c r="I60" s="1" t="s">
        <v>218</v>
      </c>
    </row>
    <row r="61" spans="1:9" ht="30" x14ac:dyDescent="0.25">
      <c r="A61" s="67" t="s">
        <v>222</v>
      </c>
      <c r="B61">
        <v>9.24</v>
      </c>
      <c r="C61" t="s">
        <v>157</v>
      </c>
      <c r="D61" s="1" t="s">
        <v>153</v>
      </c>
      <c r="H61" t="s">
        <v>50</v>
      </c>
    </row>
    <row r="62" spans="1:9" ht="45" x14ac:dyDescent="0.25">
      <c r="A62" s="67" t="s">
        <v>224</v>
      </c>
      <c r="B62" t="s">
        <v>223</v>
      </c>
      <c r="C62" t="s">
        <v>157</v>
      </c>
      <c r="D62" s="1" t="s">
        <v>153</v>
      </c>
      <c r="H62" t="s">
        <v>49</v>
      </c>
    </row>
    <row r="63" spans="1:9" ht="135" x14ac:dyDescent="0.25">
      <c r="A63" s="67" t="s">
        <v>225</v>
      </c>
      <c r="B63" t="s">
        <v>226</v>
      </c>
      <c r="C63" t="s">
        <v>157</v>
      </c>
      <c r="F63" t="s">
        <v>227</v>
      </c>
    </row>
    <row r="64" spans="1:9" ht="60" x14ac:dyDescent="0.25">
      <c r="A64" s="67" t="s">
        <v>229</v>
      </c>
      <c r="B64" t="s">
        <v>228</v>
      </c>
      <c r="C64" t="s">
        <v>157</v>
      </c>
      <c r="D64" s="1" t="s">
        <v>153</v>
      </c>
      <c r="E64" t="s">
        <v>145</v>
      </c>
      <c r="H64" t="s">
        <v>49</v>
      </c>
    </row>
    <row r="65" spans="1:10" ht="105" x14ac:dyDescent="0.25">
      <c r="A65" s="67" t="s">
        <v>232</v>
      </c>
      <c r="B65" t="s">
        <v>230</v>
      </c>
      <c r="C65" t="s">
        <v>157</v>
      </c>
      <c r="I65" t="s">
        <v>231</v>
      </c>
    </row>
    <row r="66" spans="1:10" ht="45" x14ac:dyDescent="0.25">
      <c r="A66" s="67" t="s">
        <v>233</v>
      </c>
      <c r="B66" t="s">
        <v>234</v>
      </c>
      <c r="C66" t="s">
        <v>157</v>
      </c>
      <c r="E66" t="s">
        <v>146</v>
      </c>
      <c r="F66" t="s">
        <v>45</v>
      </c>
      <c r="G66" s="1" t="s">
        <v>235</v>
      </c>
      <c r="H66" s="1"/>
      <c r="I66" s="1" t="s">
        <v>52</v>
      </c>
      <c r="J66" s="1"/>
    </row>
    <row r="67" spans="1:10" x14ac:dyDescent="0.25">
      <c r="A67" s="68"/>
    </row>
    <row r="68" spans="1:10" x14ac:dyDescent="0.25">
      <c r="A68" s="68"/>
    </row>
    <row r="69" spans="1:10" x14ac:dyDescent="0.25">
      <c r="A69" s="68"/>
    </row>
    <row r="70" spans="1:10" x14ac:dyDescent="0.25">
      <c r="A70" s="68"/>
    </row>
    <row r="71" spans="1:10" x14ac:dyDescent="0.25">
      <c r="A71" s="68"/>
    </row>
    <row r="72" spans="1:10" x14ac:dyDescent="0.25">
      <c r="A72" s="68"/>
    </row>
    <row r="73" spans="1:10" x14ac:dyDescent="0.25">
      <c r="A73" s="68"/>
    </row>
    <row r="74" spans="1:10" x14ac:dyDescent="0.25">
      <c r="A74" s="68"/>
    </row>
    <row r="75" spans="1:10" x14ac:dyDescent="0.25">
      <c r="A75" s="68"/>
    </row>
    <row r="76" spans="1:10" x14ac:dyDescent="0.25">
      <c r="A76" s="68"/>
    </row>
    <row r="77" spans="1:10" x14ac:dyDescent="0.25">
      <c r="A77" s="68"/>
    </row>
    <row r="78" spans="1:10" x14ac:dyDescent="0.25">
      <c r="A78" s="68"/>
    </row>
    <row r="79" spans="1:10" x14ac:dyDescent="0.25">
      <c r="A79" s="68"/>
    </row>
    <row r="80" spans="1:10" x14ac:dyDescent="0.25">
      <c r="A80" s="68"/>
    </row>
    <row r="81" spans="1:1" x14ac:dyDescent="0.25">
      <c r="A81" s="68"/>
    </row>
    <row r="82" spans="1:1" x14ac:dyDescent="0.25">
      <c r="A82" s="68"/>
    </row>
    <row r="83" spans="1:1" x14ac:dyDescent="0.25">
      <c r="A83" s="68"/>
    </row>
    <row r="84" spans="1:1" x14ac:dyDescent="0.25">
      <c r="A84" s="68"/>
    </row>
    <row r="85" spans="1:1" x14ac:dyDescent="0.25">
      <c r="A85" s="68"/>
    </row>
    <row r="86" spans="1:1" x14ac:dyDescent="0.25">
      <c r="A86" s="68"/>
    </row>
    <row r="87" spans="1:1" x14ac:dyDescent="0.25">
      <c r="A87" s="68"/>
    </row>
    <row r="88" spans="1:1" x14ac:dyDescent="0.25">
      <c r="A88" s="68"/>
    </row>
    <row r="89" spans="1:1" x14ac:dyDescent="0.25">
      <c r="A89" s="68"/>
    </row>
    <row r="90" spans="1:1" x14ac:dyDescent="0.25">
      <c r="A90" s="68"/>
    </row>
  </sheetData>
  <dataValidations count="1">
    <dataValidation type="list" allowBlank="1" showInputMessage="1" showErrorMessage="1" sqref="D46:D501">
      <formula1>OchoaFactors</formula1>
    </dataValidation>
  </dataValidation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R90"/>
  <sheetViews>
    <sheetView zoomScale="80" zoomScaleNormal="80" workbookViewId="0">
      <pane ySplit="1" topLeftCell="A48" activePane="bottomLeft" state="frozen"/>
      <selection pane="bottomLeft" activeCell="B45" sqref="B45"/>
    </sheetView>
  </sheetViews>
  <sheetFormatPr defaultRowHeight="15" x14ac:dyDescent="0.25"/>
  <cols>
    <col min="1" max="1" width="61.5703125" customWidth="1"/>
    <col min="2" max="2" width="14.5703125" style="172" customWidth="1"/>
    <col min="3" max="3" width="14.28515625" customWidth="1"/>
    <col min="4" max="4" width="32.7109375" customWidth="1"/>
    <col min="5" max="5" width="25.7109375" customWidth="1"/>
    <col min="6" max="6" width="23.5703125" customWidth="1"/>
    <col min="7" max="7" width="21.85546875" customWidth="1"/>
    <col min="8" max="9" width="21.28515625" customWidth="1"/>
    <col min="10" max="10" width="10.28515625" customWidth="1"/>
    <col min="11" max="11" width="22.140625" customWidth="1"/>
    <col min="12" max="12" width="18.140625" customWidth="1"/>
    <col min="13" max="13" width="23.85546875" customWidth="1"/>
    <col min="14" max="14" width="18.5703125" customWidth="1"/>
  </cols>
  <sheetData>
    <row r="1" spans="1:18" ht="47.25" customHeight="1" x14ac:dyDescent="0.25">
      <c r="A1" t="s">
        <v>147</v>
      </c>
      <c r="B1" s="171" t="s">
        <v>155</v>
      </c>
      <c r="C1" s="22" t="s">
        <v>148</v>
      </c>
      <c r="D1" s="22" t="s">
        <v>3</v>
      </c>
      <c r="E1" s="170" t="s">
        <v>236</v>
      </c>
      <c r="F1" s="170" t="s">
        <v>237</v>
      </c>
      <c r="G1" s="170" t="s">
        <v>11</v>
      </c>
      <c r="H1" s="170" t="s">
        <v>238</v>
      </c>
      <c r="I1" s="170" t="s">
        <v>239</v>
      </c>
      <c r="J1" s="169" t="s">
        <v>143</v>
      </c>
      <c r="K1" s="166" t="s">
        <v>0</v>
      </c>
      <c r="L1" s="167" t="s">
        <v>1</v>
      </c>
      <c r="M1" s="167" t="s">
        <v>2</v>
      </c>
      <c r="N1" s="168" t="s">
        <v>154</v>
      </c>
      <c r="O1" s="2"/>
      <c r="P1" s="2"/>
      <c r="Q1" s="2"/>
      <c r="R1" s="2"/>
    </row>
    <row r="2" spans="1:18" hidden="1" x14ac:dyDescent="0.25">
      <c r="D2" s="31" t="s">
        <v>151</v>
      </c>
      <c r="E2" s="164"/>
      <c r="F2" s="164"/>
      <c r="G2" s="164"/>
      <c r="H2" s="164"/>
      <c r="I2" s="164"/>
      <c r="J2" t="s">
        <v>144</v>
      </c>
      <c r="K2" s="62" t="s">
        <v>44</v>
      </c>
      <c r="L2" s="62" t="s">
        <v>47</v>
      </c>
      <c r="M2" s="64" t="s">
        <v>49</v>
      </c>
      <c r="N2" s="66" t="s">
        <v>39</v>
      </c>
    </row>
    <row r="3" spans="1:18" ht="15" hidden="1" customHeight="1" x14ac:dyDescent="0.25">
      <c r="D3" s="54" t="s">
        <v>5</v>
      </c>
      <c r="E3" s="55"/>
      <c r="F3" s="55"/>
      <c r="G3" s="55"/>
      <c r="H3" s="55"/>
      <c r="I3" s="55"/>
      <c r="J3" t="s">
        <v>145</v>
      </c>
      <c r="K3" s="62" t="s">
        <v>45</v>
      </c>
      <c r="L3" s="62" t="s">
        <v>48</v>
      </c>
      <c r="M3" s="64" t="s">
        <v>50</v>
      </c>
      <c r="N3" s="66" t="s">
        <v>52</v>
      </c>
    </row>
    <row r="4" spans="1:18" ht="24.75" hidden="1" x14ac:dyDescent="0.25">
      <c r="D4" s="1" t="s">
        <v>6</v>
      </c>
      <c r="E4" s="1"/>
      <c r="F4" s="1"/>
      <c r="G4" s="1"/>
      <c r="H4" s="1"/>
      <c r="I4" s="1"/>
      <c r="J4" t="s">
        <v>146</v>
      </c>
      <c r="K4" s="62" t="s">
        <v>46</v>
      </c>
      <c r="L4" s="63"/>
      <c r="M4" s="65" t="s">
        <v>51</v>
      </c>
      <c r="N4" s="66" t="s">
        <v>56</v>
      </c>
    </row>
    <row r="5" spans="1:18" ht="36.75" hidden="1" x14ac:dyDescent="0.25">
      <c r="D5" s="1" t="s">
        <v>7</v>
      </c>
      <c r="E5" s="1"/>
      <c r="F5" s="1"/>
      <c r="G5" s="1"/>
      <c r="H5" s="1"/>
      <c r="I5" s="1"/>
      <c r="N5" s="66" t="s">
        <v>53</v>
      </c>
    </row>
    <row r="6" spans="1:18" ht="24.75" hidden="1" x14ac:dyDescent="0.25">
      <c r="D6" s="1" t="s">
        <v>8</v>
      </c>
      <c r="E6" s="1"/>
      <c r="F6" s="1"/>
      <c r="G6" s="1"/>
      <c r="H6" s="1"/>
      <c r="I6" s="1"/>
      <c r="N6" s="66" t="s">
        <v>54</v>
      </c>
    </row>
    <row r="7" spans="1:18" hidden="1" x14ac:dyDescent="0.25">
      <c r="D7" s="1" t="s">
        <v>72</v>
      </c>
      <c r="E7" s="1"/>
      <c r="F7" s="1"/>
      <c r="G7" s="1"/>
      <c r="H7" s="1"/>
      <c r="I7" s="1"/>
      <c r="N7" s="66" t="s">
        <v>55</v>
      </c>
    </row>
    <row r="8" spans="1:18" hidden="1" x14ac:dyDescent="0.25">
      <c r="D8" s="1" t="s">
        <v>9</v>
      </c>
      <c r="E8" s="1"/>
      <c r="F8" s="1"/>
      <c r="G8" s="1"/>
      <c r="H8" s="1"/>
      <c r="I8" s="1"/>
    </row>
    <row r="9" spans="1:18" hidden="1" x14ac:dyDescent="0.25">
      <c r="D9" s="1" t="s">
        <v>73</v>
      </c>
      <c r="E9" s="1"/>
      <c r="F9" s="1"/>
      <c r="G9" s="1"/>
      <c r="H9" s="1"/>
      <c r="I9" s="1"/>
    </row>
    <row r="10" spans="1:18" hidden="1" x14ac:dyDescent="0.25">
      <c r="D10" s="31" t="s">
        <v>152</v>
      </c>
      <c r="E10" s="164"/>
      <c r="F10" s="164"/>
      <c r="G10" s="164"/>
      <c r="H10" s="164"/>
      <c r="I10" s="164"/>
    </row>
    <row r="11" spans="1:18" ht="30" hidden="1" x14ac:dyDescent="0.25">
      <c r="D11" s="1" t="s">
        <v>74</v>
      </c>
      <c r="E11" s="1"/>
      <c r="F11" s="1"/>
      <c r="G11" s="1"/>
      <c r="H11" s="1"/>
      <c r="I11" s="1"/>
    </row>
    <row r="12" spans="1:18" hidden="1" x14ac:dyDescent="0.25">
      <c r="D12" s="1" t="s">
        <v>10</v>
      </c>
      <c r="E12" s="1"/>
      <c r="F12" s="1"/>
      <c r="G12" s="1"/>
      <c r="H12" s="1"/>
      <c r="I12" s="1"/>
    </row>
    <row r="13" spans="1:18" ht="30" hidden="1" x14ac:dyDescent="0.25">
      <c r="D13" s="1" t="s">
        <v>75</v>
      </c>
      <c r="E13" s="1"/>
      <c r="F13" s="1"/>
      <c r="G13" s="1"/>
      <c r="H13" s="1"/>
      <c r="I13" s="1"/>
    </row>
    <row r="14" spans="1:18" hidden="1" x14ac:dyDescent="0.25">
      <c r="D14" s="1" t="s">
        <v>79</v>
      </c>
      <c r="E14" s="1"/>
      <c r="F14" s="1"/>
      <c r="G14" s="1"/>
      <c r="H14" s="1"/>
      <c r="I14" s="1"/>
    </row>
    <row r="15" spans="1:18" ht="30" hidden="1" x14ac:dyDescent="0.25">
      <c r="D15" s="1" t="s">
        <v>76</v>
      </c>
      <c r="E15" s="1"/>
      <c r="F15" s="1"/>
      <c r="G15" s="1"/>
      <c r="H15" s="1"/>
      <c r="I15" s="1"/>
    </row>
    <row r="16" spans="1:18" ht="30" hidden="1" x14ac:dyDescent="0.25">
      <c r="D16" s="1" t="s">
        <v>77</v>
      </c>
      <c r="E16" s="1"/>
      <c r="F16" s="1"/>
      <c r="G16" s="1"/>
      <c r="H16" s="1"/>
      <c r="I16" s="1"/>
    </row>
    <row r="17" spans="4:9" hidden="1" x14ac:dyDescent="0.25">
      <c r="D17" s="1" t="s">
        <v>78</v>
      </c>
      <c r="E17" s="1"/>
      <c r="F17" s="1"/>
      <c r="G17" s="1"/>
      <c r="H17" s="1"/>
      <c r="I17" s="1"/>
    </row>
    <row r="18" spans="4:9" hidden="1" x14ac:dyDescent="0.25">
      <c r="D18" s="1" t="s">
        <v>80</v>
      </c>
      <c r="E18" s="1"/>
      <c r="F18" s="1"/>
      <c r="G18" s="1"/>
      <c r="H18" s="1"/>
      <c r="I18" s="1"/>
    </row>
    <row r="19" spans="4:9" ht="30" hidden="1" x14ac:dyDescent="0.25">
      <c r="D19" s="31" t="s">
        <v>150</v>
      </c>
      <c r="E19" s="164"/>
      <c r="F19" s="164"/>
      <c r="G19" s="164"/>
      <c r="H19" s="164"/>
      <c r="I19" s="164"/>
    </row>
    <row r="20" spans="4:9" hidden="1" x14ac:dyDescent="0.25">
      <c r="D20" s="1" t="s">
        <v>12</v>
      </c>
      <c r="E20" s="1"/>
      <c r="F20" s="1"/>
      <c r="G20" s="1"/>
      <c r="H20" s="1"/>
      <c r="I20" s="1"/>
    </row>
    <row r="21" spans="4:9" hidden="1" x14ac:dyDescent="0.25">
      <c r="D21" s="1" t="s">
        <v>13</v>
      </c>
      <c r="E21" s="1"/>
      <c r="F21" s="1"/>
      <c r="G21" s="1"/>
      <c r="H21" s="1"/>
      <c r="I21" s="1"/>
    </row>
    <row r="22" spans="4:9" hidden="1" x14ac:dyDescent="0.25">
      <c r="D22" s="1" t="s">
        <v>14</v>
      </c>
      <c r="E22" s="1"/>
      <c r="F22" s="1"/>
      <c r="G22" s="1"/>
      <c r="H22" s="1"/>
      <c r="I22" s="1"/>
    </row>
    <row r="23" spans="4:9" hidden="1" x14ac:dyDescent="0.25">
      <c r="D23" s="1" t="s">
        <v>15</v>
      </c>
      <c r="E23" s="1"/>
      <c r="F23" s="1"/>
      <c r="G23" s="1"/>
      <c r="H23" s="1"/>
      <c r="I23" s="1"/>
    </row>
    <row r="24" spans="4:9" hidden="1" x14ac:dyDescent="0.25">
      <c r="D24" s="1" t="s">
        <v>16</v>
      </c>
      <c r="E24" s="1"/>
      <c r="F24" s="1"/>
      <c r="G24" s="1"/>
      <c r="H24" s="1"/>
      <c r="I24" s="1"/>
    </row>
    <row r="25" spans="4:9" hidden="1" x14ac:dyDescent="0.25">
      <c r="D25" s="1" t="s">
        <v>17</v>
      </c>
      <c r="E25" s="1"/>
      <c r="F25" s="1"/>
      <c r="G25" s="1"/>
      <c r="H25" s="1"/>
      <c r="I25" s="1"/>
    </row>
    <row r="26" spans="4:9" ht="30" hidden="1" x14ac:dyDescent="0.25">
      <c r="D26" s="1" t="s">
        <v>68</v>
      </c>
      <c r="E26" s="1"/>
      <c r="F26" s="1"/>
      <c r="G26" s="1"/>
      <c r="H26" s="1"/>
      <c r="I26" s="1"/>
    </row>
    <row r="27" spans="4:9" hidden="1" x14ac:dyDescent="0.25">
      <c r="D27" s="1" t="s">
        <v>20</v>
      </c>
      <c r="E27" s="1"/>
      <c r="F27" s="1"/>
      <c r="G27" s="1"/>
      <c r="H27" s="1"/>
      <c r="I27" s="1"/>
    </row>
    <row r="28" spans="4:9" ht="30" hidden="1" x14ac:dyDescent="0.25">
      <c r="D28" s="1" t="s">
        <v>69</v>
      </c>
      <c r="E28" s="1"/>
      <c r="F28" s="1"/>
      <c r="G28" s="1"/>
      <c r="H28" s="1"/>
      <c r="I28" s="1"/>
    </row>
    <row r="29" spans="4:9" hidden="1" x14ac:dyDescent="0.25">
      <c r="D29" s="1" t="s">
        <v>21</v>
      </c>
      <c r="E29" s="1"/>
      <c r="F29" s="1"/>
      <c r="G29" s="1"/>
      <c r="H29" s="1"/>
      <c r="I29" s="1"/>
    </row>
    <row r="30" spans="4:9" hidden="1" x14ac:dyDescent="0.25">
      <c r="D30" s="31" t="s">
        <v>149</v>
      </c>
      <c r="E30" s="164"/>
      <c r="F30" s="164"/>
      <c r="G30" s="164"/>
      <c r="H30" s="164"/>
      <c r="I30" s="164"/>
    </row>
    <row r="31" spans="4:9" hidden="1" x14ac:dyDescent="0.25">
      <c r="D31" s="1" t="s">
        <v>23</v>
      </c>
      <c r="E31" s="1"/>
      <c r="F31" s="1"/>
      <c r="G31" s="1"/>
      <c r="H31" s="1"/>
      <c r="I31" s="1"/>
    </row>
    <row r="32" spans="4:9" hidden="1" x14ac:dyDescent="0.25">
      <c r="D32" s="1" t="s">
        <v>24</v>
      </c>
      <c r="E32" s="1"/>
      <c r="F32" s="1"/>
      <c r="G32" s="1"/>
      <c r="H32" s="1"/>
      <c r="I32" s="1"/>
    </row>
    <row r="33" spans="1:18" hidden="1" x14ac:dyDescent="0.25">
      <c r="D33" s="1" t="s">
        <v>25</v>
      </c>
      <c r="E33" s="1"/>
      <c r="F33" s="1"/>
      <c r="G33" s="1"/>
      <c r="H33" s="1"/>
      <c r="I33" s="1"/>
    </row>
    <row r="34" spans="1:18" ht="30" hidden="1" x14ac:dyDescent="0.25">
      <c r="D34" s="1" t="s">
        <v>26</v>
      </c>
      <c r="E34" s="1"/>
      <c r="F34" s="1"/>
      <c r="G34" s="1"/>
      <c r="H34" s="1"/>
      <c r="I34" s="1"/>
    </row>
    <row r="35" spans="1:18" ht="30" hidden="1" x14ac:dyDescent="0.25">
      <c r="D35" s="1" t="s">
        <v>27</v>
      </c>
      <c r="E35" s="1"/>
      <c r="F35" s="1"/>
      <c r="G35" s="1"/>
      <c r="H35" s="1"/>
      <c r="I35" s="1"/>
    </row>
    <row r="36" spans="1:18" hidden="1" x14ac:dyDescent="0.25">
      <c r="D36" s="38" t="s">
        <v>153</v>
      </c>
      <c r="E36" s="165"/>
      <c r="F36" s="165"/>
      <c r="G36" s="165"/>
      <c r="H36" s="165"/>
      <c r="I36" s="165"/>
    </row>
    <row r="37" spans="1:18" hidden="1" x14ac:dyDescent="0.25">
      <c r="D37" s="1" t="s">
        <v>29</v>
      </c>
      <c r="E37" s="1"/>
      <c r="F37" s="1"/>
      <c r="G37" s="1"/>
      <c r="H37" s="1"/>
      <c r="I37" s="1"/>
    </row>
    <row r="38" spans="1:18" hidden="1" x14ac:dyDescent="0.25">
      <c r="D38" s="1" t="s">
        <v>81</v>
      </c>
      <c r="E38" s="1"/>
      <c r="F38" s="1"/>
      <c r="G38" s="1"/>
      <c r="H38" s="1"/>
      <c r="I38" s="1"/>
    </row>
    <row r="39" spans="1:18" hidden="1" x14ac:dyDescent="0.25">
      <c r="D39" s="1" t="s">
        <v>30</v>
      </c>
      <c r="E39" s="1"/>
      <c r="F39" s="1"/>
      <c r="G39" s="1"/>
      <c r="H39" s="1"/>
      <c r="I39" s="1"/>
    </row>
    <row r="40" spans="1:18" hidden="1" x14ac:dyDescent="0.25">
      <c r="D40" s="1" t="s">
        <v>31</v>
      </c>
      <c r="E40" s="1"/>
      <c r="F40" s="1"/>
      <c r="G40" s="1"/>
      <c r="H40" s="1"/>
      <c r="I40" s="1"/>
    </row>
    <row r="41" spans="1:18" hidden="1" x14ac:dyDescent="0.25">
      <c r="D41" s="1" t="s">
        <v>32</v>
      </c>
      <c r="E41" s="1"/>
      <c r="F41" s="1"/>
      <c r="G41" s="1"/>
      <c r="H41" s="1"/>
      <c r="I41" s="1"/>
    </row>
    <row r="42" spans="1:18" hidden="1" x14ac:dyDescent="0.25">
      <c r="D42" s="1" t="s">
        <v>33</v>
      </c>
      <c r="E42" s="1"/>
      <c r="F42" s="1"/>
      <c r="G42" s="1"/>
      <c r="H42" s="1"/>
      <c r="I42" s="1"/>
    </row>
    <row r="43" spans="1:18" hidden="1" x14ac:dyDescent="0.25">
      <c r="D43" s="1" t="s">
        <v>34</v>
      </c>
      <c r="E43" s="1"/>
      <c r="F43" s="1"/>
      <c r="G43" s="1"/>
      <c r="H43" s="1"/>
      <c r="I43" s="1"/>
    </row>
    <row r="44" spans="1:18" ht="15.75" hidden="1" thickBot="1" x14ac:dyDescent="0.3">
      <c r="A44" s="60"/>
      <c r="B44" s="173"/>
      <c r="C44" s="60"/>
      <c r="D44" s="61" t="s">
        <v>35</v>
      </c>
      <c r="E44" s="61"/>
      <c r="F44" s="61"/>
      <c r="G44" s="61"/>
      <c r="H44" s="61"/>
      <c r="I44" s="61"/>
      <c r="J44" s="60"/>
      <c r="K44" s="60"/>
      <c r="L44" s="60"/>
      <c r="M44" s="60"/>
      <c r="N44" s="60"/>
      <c r="O44" s="60"/>
      <c r="P44" s="60"/>
      <c r="Q44" s="60"/>
      <c r="R44" s="60"/>
    </row>
    <row r="45" spans="1:18" ht="75.75" customHeight="1" x14ac:dyDescent="0.25">
      <c r="A45" s="67" t="s">
        <v>197</v>
      </c>
      <c r="B45" s="174" t="s">
        <v>246</v>
      </c>
      <c r="C45" s="63" t="s">
        <v>157</v>
      </c>
      <c r="D45" s="78" t="s">
        <v>151</v>
      </c>
      <c r="E45" s="78"/>
      <c r="F45" s="78"/>
      <c r="G45" s="78"/>
      <c r="H45" s="78"/>
      <c r="I45" s="78"/>
      <c r="J45" s="63"/>
      <c r="K45" s="163" t="s">
        <v>46</v>
      </c>
      <c r="L45" s="78"/>
      <c r="M45" s="78" t="s">
        <v>190</v>
      </c>
      <c r="N45" s="163" t="s">
        <v>39</v>
      </c>
      <c r="O45" s="63"/>
      <c r="P45" s="63"/>
      <c r="Q45" s="63"/>
      <c r="R45" s="63"/>
    </row>
    <row r="46" spans="1:18" ht="129" customHeight="1" x14ac:dyDescent="0.25">
      <c r="A46" s="67" t="s">
        <v>187</v>
      </c>
      <c r="B46" s="172" t="s">
        <v>240</v>
      </c>
      <c r="C46" t="s">
        <v>157</v>
      </c>
      <c r="D46" t="s">
        <v>149</v>
      </c>
      <c r="J46" t="s">
        <v>146</v>
      </c>
      <c r="K46" s="1" t="s">
        <v>46</v>
      </c>
      <c r="L46" s="1" t="s">
        <v>48</v>
      </c>
      <c r="M46" t="s">
        <v>49</v>
      </c>
      <c r="N46" s="1" t="s">
        <v>158</v>
      </c>
    </row>
    <row r="47" spans="1:18" ht="51" customHeight="1" x14ac:dyDescent="0.25">
      <c r="A47" s="69" t="s">
        <v>188</v>
      </c>
      <c r="B47" s="172" t="s">
        <v>241</v>
      </c>
      <c r="C47" t="s">
        <v>157</v>
      </c>
      <c r="D47" t="s">
        <v>151</v>
      </c>
      <c r="K47" s="1" t="s">
        <v>44</v>
      </c>
      <c r="L47" s="1"/>
      <c r="M47" s="1" t="s">
        <v>49</v>
      </c>
      <c r="N47" s="1" t="s">
        <v>54</v>
      </c>
      <c r="O47" s="1"/>
    </row>
    <row r="48" spans="1:18" ht="76.5" customHeight="1" x14ac:dyDescent="0.25">
      <c r="A48" s="67" t="s">
        <v>191</v>
      </c>
      <c r="B48" s="172" t="s">
        <v>247</v>
      </c>
      <c r="C48" t="s">
        <v>157</v>
      </c>
      <c r="D48" t="s">
        <v>153</v>
      </c>
      <c r="J48" t="s">
        <v>146</v>
      </c>
      <c r="K48" s="1" t="s">
        <v>159</v>
      </c>
      <c r="L48" s="1" t="s">
        <v>47</v>
      </c>
      <c r="M48" s="1" t="s">
        <v>51</v>
      </c>
      <c r="N48" s="1" t="s">
        <v>54</v>
      </c>
      <c r="O48" s="1"/>
    </row>
    <row r="49" spans="1:14" x14ac:dyDescent="0.25">
      <c r="A49" s="162" t="s">
        <v>198</v>
      </c>
      <c r="B49" s="172" t="s">
        <v>248</v>
      </c>
      <c r="C49" t="s">
        <v>157</v>
      </c>
      <c r="J49" t="s">
        <v>145</v>
      </c>
    </row>
    <row r="50" spans="1:14" ht="75" x14ac:dyDescent="0.25">
      <c r="A50" s="67" t="s">
        <v>199</v>
      </c>
      <c r="B50" s="172" t="s">
        <v>242</v>
      </c>
      <c r="C50" t="s">
        <v>157</v>
      </c>
      <c r="D50" t="s">
        <v>149</v>
      </c>
      <c r="J50" t="s">
        <v>146</v>
      </c>
      <c r="K50" s="1" t="s">
        <v>46</v>
      </c>
      <c r="L50" s="1" t="s">
        <v>195</v>
      </c>
      <c r="N50" s="1" t="s">
        <v>196</v>
      </c>
    </row>
    <row r="51" spans="1:14" ht="45" x14ac:dyDescent="0.25">
      <c r="A51" s="67" t="s">
        <v>201</v>
      </c>
      <c r="B51" s="172" t="s">
        <v>249</v>
      </c>
      <c r="C51" t="s">
        <v>157</v>
      </c>
      <c r="D51" s="1" t="s">
        <v>150</v>
      </c>
      <c r="E51" s="1"/>
      <c r="F51" s="1"/>
      <c r="G51" s="1"/>
      <c r="H51" s="1"/>
      <c r="I51" s="1"/>
      <c r="K51" s="1" t="s">
        <v>44</v>
      </c>
    </row>
    <row r="52" spans="1:14" ht="75.75" customHeight="1" x14ac:dyDescent="0.25">
      <c r="A52" s="67" t="s">
        <v>203</v>
      </c>
      <c r="B52" s="172" t="s">
        <v>250</v>
      </c>
      <c r="C52" t="s">
        <v>157</v>
      </c>
      <c r="D52" t="s">
        <v>151</v>
      </c>
      <c r="J52" t="s">
        <v>146</v>
      </c>
      <c r="L52" s="1" t="s">
        <v>47</v>
      </c>
      <c r="M52" t="s">
        <v>51</v>
      </c>
      <c r="N52" s="1" t="s">
        <v>55</v>
      </c>
    </row>
    <row r="53" spans="1:14" ht="45" x14ac:dyDescent="0.25">
      <c r="A53" s="67" t="s">
        <v>204</v>
      </c>
      <c r="B53" s="175" t="s">
        <v>251</v>
      </c>
      <c r="C53" t="s">
        <v>157</v>
      </c>
      <c r="D53" t="s">
        <v>151</v>
      </c>
      <c r="M53" t="s">
        <v>49</v>
      </c>
    </row>
    <row r="54" spans="1:14" ht="45" x14ac:dyDescent="0.25">
      <c r="A54" s="67" t="s">
        <v>206</v>
      </c>
      <c r="B54" s="172" t="s">
        <v>243</v>
      </c>
      <c r="C54" t="s">
        <v>157</v>
      </c>
      <c r="M54" t="s">
        <v>2</v>
      </c>
    </row>
    <row r="55" spans="1:14" ht="30" x14ac:dyDescent="0.25">
      <c r="A55" s="67" t="s">
        <v>209</v>
      </c>
      <c r="B55" s="172" t="s">
        <v>252</v>
      </c>
      <c r="C55" t="s">
        <v>157</v>
      </c>
      <c r="D55" s="1" t="s">
        <v>150</v>
      </c>
      <c r="E55" s="1"/>
      <c r="F55" s="1"/>
      <c r="G55" s="1"/>
      <c r="H55" s="1"/>
      <c r="I55" s="1"/>
      <c r="J55" t="s">
        <v>144</v>
      </c>
    </row>
    <row r="56" spans="1:14" ht="30" x14ac:dyDescent="0.25">
      <c r="A56" s="67" t="s">
        <v>210</v>
      </c>
      <c r="B56" s="172" t="s">
        <v>253</v>
      </c>
      <c r="C56" t="s">
        <v>157</v>
      </c>
      <c r="D56" s="1" t="s">
        <v>150</v>
      </c>
      <c r="E56" s="1"/>
      <c r="F56" s="1"/>
      <c r="G56" s="1"/>
      <c r="H56" s="1"/>
      <c r="I56" s="1"/>
      <c r="J56" t="s">
        <v>144</v>
      </c>
      <c r="K56" s="1" t="s">
        <v>46</v>
      </c>
      <c r="M56" t="s">
        <v>49</v>
      </c>
      <c r="N56" s="1" t="s">
        <v>212</v>
      </c>
    </row>
    <row r="57" spans="1:14" ht="107.25" customHeight="1" x14ac:dyDescent="0.25">
      <c r="A57" s="67" t="s">
        <v>215</v>
      </c>
      <c r="B57" s="172" t="s">
        <v>254</v>
      </c>
      <c r="C57" t="s">
        <v>157</v>
      </c>
      <c r="D57" s="1" t="s">
        <v>150</v>
      </c>
      <c r="E57" s="1"/>
      <c r="F57" s="1"/>
      <c r="G57" s="1"/>
      <c r="H57" s="1"/>
      <c r="I57" s="1"/>
      <c r="L57" s="1" t="s">
        <v>47</v>
      </c>
      <c r="M57" t="s">
        <v>214</v>
      </c>
      <c r="N57" t="s">
        <v>55</v>
      </c>
    </row>
    <row r="58" spans="1:14" x14ac:dyDescent="0.25">
      <c r="A58" s="162" t="s">
        <v>216</v>
      </c>
      <c r="B58" s="172" t="s">
        <v>255</v>
      </c>
      <c r="C58" t="s">
        <v>157</v>
      </c>
      <c r="D58" s="1" t="s">
        <v>149</v>
      </c>
      <c r="E58" s="1"/>
      <c r="F58" s="1"/>
      <c r="G58" s="1"/>
      <c r="H58" s="1"/>
      <c r="I58" s="1"/>
      <c r="J58" t="s">
        <v>146</v>
      </c>
      <c r="K58" t="s">
        <v>45</v>
      </c>
    </row>
    <row r="59" spans="1:14" ht="120" x14ac:dyDescent="0.25">
      <c r="A59" s="67" t="s">
        <v>219</v>
      </c>
      <c r="B59" s="172" t="s">
        <v>244</v>
      </c>
      <c r="C59" t="s">
        <v>157</v>
      </c>
      <c r="D59" s="1" t="s">
        <v>149</v>
      </c>
      <c r="E59" s="1"/>
      <c r="F59" s="1"/>
      <c r="G59" s="1"/>
      <c r="H59" s="1"/>
      <c r="I59" s="1"/>
      <c r="J59" t="s">
        <v>146</v>
      </c>
      <c r="K59" t="s">
        <v>45</v>
      </c>
      <c r="L59" s="1" t="s">
        <v>47</v>
      </c>
      <c r="N59" s="1" t="s">
        <v>218</v>
      </c>
    </row>
    <row r="60" spans="1:14" ht="60" x14ac:dyDescent="0.25">
      <c r="A60" s="67" t="s">
        <v>221</v>
      </c>
      <c r="B60" s="172" t="s">
        <v>256</v>
      </c>
      <c r="C60" t="s">
        <v>157</v>
      </c>
      <c r="D60" s="1" t="s">
        <v>153</v>
      </c>
      <c r="E60" s="1"/>
      <c r="F60" s="1"/>
      <c r="G60" s="1"/>
      <c r="H60" s="1"/>
      <c r="I60" s="1"/>
      <c r="J60" t="s">
        <v>146</v>
      </c>
      <c r="K60" t="s">
        <v>45</v>
      </c>
      <c r="L60" s="1" t="s">
        <v>47</v>
      </c>
      <c r="N60" s="1" t="s">
        <v>218</v>
      </c>
    </row>
    <row r="61" spans="1:14" ht="30" x14ac:dyDescent="0.25">
      <c r="A61" s="67" t="s">
        <v>222</v>
      </c>
      <c r="B61" s="172" t="s">
        <v>257</v>
      </c>
      <c r="C61" t="s">
        <v>157</v>
      </c>
      <c r="D61" s="1" t="s">
        <v>153</v>
      </c>
      <c r="E61" s="1"/>
      <c r="F61" s="1"/>
      <c r="G61" s="1"/>
      <c r="H61" s="1"/>
      <c r="I61" s="1"/>
      <c r="M61" t="s">
        <v>50</v>
      </c>
    </row>
    <row r="62" spans="1:14" ht="45" x14ac:dyDescent="0.25">
      <c r="A62" s="67" t="s">
        <v>224</v>
      </c>
      <c r="B62" s="172" t="s">
        <v>245</v>
      </c>
      <c r="C62" t="s">
        <v>157</v>
      </c>
      <c r="D62" s="1" t="s">
        <v>153</v>
      </c>
      <c r="E62" s="1"/>
      <c r="F62" s="1"/>
      <c r="G62" s="1"/>
      <c r="H62" s="1"/>
      <c r="I62" s="1"/>
      <c r="M62" t="s">
        <v>49</v>
      </c>
    </row>
    <row r="63" spans="1:14" ht="135" x14ac:dyDescent="0.25">
      <c r="A63" s="67" t="s">
        <v>225</v>
      </c>
      <c r="B63" s="172" t="s">
        <v>258</v>
      </c>
      <c r="C63" t="s">
        <v>157</v>
      </c>
      <c r="K63" t="s">
        <v>227</v>
      </c>
    </row>
    <row r="64" spans="1:14" ht="60" x14ac:dyDescent="0.25">
      <c r="A64" s="67" t="s">
        <v>229</v>
      </c>
      <c r="B64" s="172" t="s">
        <v>259</v>
      </c>
      <c r="C64" t="s">
        <v>157</v>
      </c>
      <c r="D64" s="1" t="s">
        <v>153</v>
      </c>
      <c r="E64" s="1"/>
      <c r="F64" s="1"/>
      <c r="G64" s="1"/>
      <c r="H64" s="1"/>
      <c r="I64" s="1"/>
      <c r="J64" t="s">
        <v>145</v>
      </c>
      <c r="M64" t="s">
        <v>49</v>
      </c>
    </row>
    <row r="65" spans="1:15" ht="105" x14ac:dyDescent="0.25">
      <c r="A65" s="67" t="s">
        <v>232</v>
      </c>
      <c r="B65" s="172" t="s">
        <v>260</v>
      </c>
      <c r="C65" t="s">
        <v>157</v>
      </c>
      <c r="N65" t="s">
        <v>231</v>
      </c>
    </row>
    <row r="66" spans="1:15" ht="45" x14ac:dyDescent="0.25">
      <c r="A66" s="67" t="s">
        <v>233</v>
      </c>
      <c r="B66" s="172" t="s">
        <v>261</v>
      </c>
      <c r="C66" t="s">
        <v>157</v>
      </c>
      <c r="J66" t="s">
        <v>146</v>
      </c>
      <c r="K66" t="s">
        <v>45</v>
      </c>
      <c r="L66" s="1" t="s">
        <v>235</v>
      </c>
      <c r="M66" s="1"/>
      <c r="N66" s="1" t="s">
        <v>52</v>
      </c>
      <c r="O66" s="1"/>
    </row>
    <row r="67" spans="1:15" x14ac:dyDescent="0.25">
      <c r="A67" s="68"/>
    </row>
    <row r="68" spans="1:15" x14ac:dyDescent="0.25">
      <c r="A68" s="68"/>
    </row>
    <row r="69" spans="1:15" x14ac:dyDescent="0.25">
      <c r="A69" s="68"/>
    </row>
    <row r="70" spans="1:15" x14ac:dyDescent="0.25">
      <c r="A70" s="68"/>
    </row>
    <row r="71" spans="1:15" x14ac:dyDescent="0.25">
      <c r="A71" s="68"/>
    </row>
    <row r="72" spans="1:15" x14ac:dyDescent="0.25">
      <c r="A72" s="68"/>
    </row>
    <row r="73" spans="1:15" x14ac:dyDescent="0.25">
      <c r="A73" s="68"/>
    </row>
    <row r="74" spans="1:15" x14ac:dyDescent="0.25">
      <c r="A74" s="68"/>
    </row>
    <row r="75" spans="1:15" x14ac:dyDescent="0.25">
      <c r="A75" s="68"/>
    </row>
    <row r="76" spans="1:15" x14ac:dyDescent="0.25">
      <c r="A76" s="68"/>
    </row>
    <row r="77" spans="1:15" x14ac:dyDescent="0.25">
      <c r="A77" s="68"/>
    </row>
    <row r="78" spans="1:15" x14ac:dyDescent="0.25">
      <c r="A78" s="68"/>
    </row>
    <row r="79" spans="1:15" x14ac:dyDescent="0.25">
      <c r="A79" s="68"/>
    </row>
    <row r="80" spans="1:15" x14ac:dyDescent="0.25">
      <c r="A80" s="68"/>
    </row>
    <row r="81" spans="1:1" x14ac:dyDescent="0.25">
      <c r="A81" s="68"/>
    </row>
    <row r="82" spans="1:1" x14ac:dyDescent="0.25">
      <c r="A82" s="68"/>
    </row>
    <row r="83" spans="1:1" x14ac:dyDescent="0.25">
      <c r="A83" s="68"/>
    </row>
    <row r="84" spans="1:1" x14ac:dyDescent="0.25">
      <c r="A84" s="68"/>
    </row>
    <row r="85" spans="1:1" x14ac:dyDescent="0.25">
      <c r="A85" s="68"/>
    </row>
    <row r="86" spans="1:1" x14ac:dyDescent="0.25">
      <c r="A86" s="68"/>
    </row>
    <row r="87" spans="1:1" x14ac:dyDescent="0.25">
      <c r="A87" s="68"/>
    </row>
    <row r="88" spans="1:1" x14ac:dyDescent="0.25">
      <c r="A88" s="68"/>
    </row>
    <row r="89" spans="1:1" x14ac:dyDescent="0.25">
      <c r="A89" s="68"/>
    </row>
    <row r="90" spans="1:1" x14ac:dyDescent="0.25">
      <c r="A90" s="68"/>
    </row>
  </sheetData>
  <dataValidations count="1">
    <dataValidation type="list" allowBlank="1" showInputMessage="1" showErrorMessage="1" sqref="D46:I501">
      <formula1>OchoaFactors</formula1>
    </dataValidation>
  </dataValidations>
  <pageMargins left="0.7" right="0.7" top="0.75" bottom="0.75" header="0.3" footer="0.3"/>
  <pageSetup orientation="portrait" r:id="rId1"/>
  <ignoredErrors>
    <ignoredError sqref="B48:B49 B51:B53 B55:B57 B60 B64:B66 B45" twoDigitTextYear="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V83"/>
  <sheetViews>
    <sheetView tabSelected="1" zoomScale="59" zoomScaleNormal="59" workbookViewId="0">
      <pane ySplit="1" topLeftCell="A43" activePane="bottomLeft" state="frozen"/>
      <selection pane="bottomLeft" activeCell="K96" sqref="K96"/>
    </sheetView>
  </sheetViews>
  <sheetFormatPr defaultRowHeight="15" x14ac:dyDescent="0.25"/>
  <cols>
    <col min="1" max="1" width="29" customWidth="1"/>
    <col min="2" max="2" width="9.140625" customWidth="1"/>
    <col min="3" max="3" width="10.28515625" customWidth="1"/>
    <col min="4" max="4" width="9" customWidth="1"/>
    <col min="5" max="5" width="8.28515625" customWidth="1"/>
    <col min="6" max="6" width="9.7109375" customWidth="1"/>
    <col min="7" max="7" width="12.85546875" customWidth="1"/>
    <col min="8" max="8" width="12.42578125" customWidth="1"/>
    <col min="9" max="9" width="13.28515625" customWidth="1"/>
    <col min="10" max="10" width="9.42578125" customWidth="1"/>
    <col min="11" max="13" width="11.85546875" customWidth="1"/>
    <col min="14" max="14" width="12.85546875" customWidth="1"/>
    <col min="15" max="15" width="9.85546875" customWidth="1"/>
    <col min="16" max="17" width="12" customWidth="1"/>
    <col min="18" max="18" width="10.42578125" customWidth="1"/>
  </cols>
  <sheetData>
    <row r="1" spans="1:22" ht="48.75" x14ac:dyDescent="0.25">
      <c r="A1" s="22" t="s">
        <v>3</v>
      </c>
      <c r="B1" s="45" t="s">
        <v>93</v>
      </c>
      <c r="C1" s="45" t="s">
        <v>94</v>
      </c>
      <c r="D1" s="45" t="s">
        <v>95</v>
      </c>
      <c r="E1" s="28" t="s">
        <v>44</v>
      </c>
      <c r="F1" s="28" t="s">
        <v>45</v>
      </c>
      <c r="G1" s="28" t="s">
        <v>46</v>
      </c>
      <c r="H1" s="29" t="s">
        <v>39</v>
      </c>
      <c r="I1" s="29" t="s">
        <v>52</v>
      </c>
      <c r="J1" s="28" t="s">
        <v>47</v>
      </c>
      <c r="K1" s="28" t="s">
        <v>48</v>
      </c>
      <c r="L1" s="29" t="s">
        <v>56</v>
      </c>
      <c r="M1" s="29" t="s">
        <v>53</v>
      </c>
      <c r="N1" s="28" t="s">
        <v>49</v>
      </c>
      <c r="O1" s="28" t="s">
        <v>50</v>
      </c>
      <c r="P1" s="28" t="s">
        <v>51</v>
      </c>
      <c r="Q1" s="29" t="s">
        <v>54</v>
      </c>
      <c r="R1" s="29" t="s">
        <v>55</v>
      </c>
      <c r="S1" s="2"/>
      <c r="T1" s="2"/>
      <c r="U1" s="2"/>
      <c r="V1" s="2"/>
    </row>
    <row r="2" spans="1:22" ht="15" customHeight="1" x14ac:dyDescent="0.25">
      <c r="A2" s="89" t="s">
        <v>136</v>
      </c>
      <c r="B2" s="90"/>
      <c r="C2" s="90"/>
      <c r="D2" s="90" t="s">
        <v>18</v>
      </c>
      <c r="E2" s="90"/>
      <c r="F2" s="90" t="s">
        <v>18</v>
      </c>
      <c r="G2" s="90" t="s">
        <v>18</v>
      </c>
      <c r="H2" s="90"/>
      <c r="I2" s="90"/>
      <c r="J2" s="90" t="s">
        <v>18</v>
      </c>
      <c r="K2" s="90" t="s">
        <v>18</v>
      </c>
      <c r="L2" s="90"/>
      <c r="M2" s="90" t="s">
        <v>18</v>
      </c>
      <c r="N2" s="90" t="s">
        <v>18</v>
      </c>
      <c r="O2" s="90" t="s">
        <v>18</v>
      </c>
      <c r="P2" s="90" t="s">
        <v>18</v>
      </c>
      <c r="Q2" s="90" t="s">
        <v>18</v>
      </c>
      <c r="R2" s="91" t="s">
        <v>18</v>
      </c>
    </row>
    <row r="3" spans="1:22" x14ac:dyDescent="0.25">
      <c r="A3" s="1" t="s">
        <v>116</v>
      </c>
      <c r="B3" s="9"/>
      <c r="C3" s="9"/>
      <c r="D3" s="9" t="s">
        <v>18</v>
      </c>
      <c r="E3" s="9"/>
      <c r="F3" s="9" t="s">
        <v>18</v>
      </c>
      <c r="G3" s="9" t="s">
        <v>18</v>
      </c>
      <c r="H3" s="9"/>
      <c r="I3" s="9"/>
      <c r="J3" s="9" t="s">
        <v>18</v>
      </c>
      <c r="K3" s="9"/>
      <c r="L3" s="9" t="s">
        <v>18</v>
      </c>
      <c r="M3" s="9"/>
      <c r="N3" s="9" t="s">
        <v>18</v>
      </c>
      <c r="O3" s="9" t="s">
        <v>18</v>
      </c>
      <c r="P3" s="9" t="s">
        <v>18</v>
      </c>
      <c r="Q3" s="9" t="s">
        <v>18</v>
      </c>
      <c r="R3" s="9" t="s">
        <v>18</v>
      </c>
    </row>
    <row r="4" spans="1:22" x14ac:dyDescent="0.25">
      <c r="A4" s="78" t="s">
        <v>112</v>
      </c>
      <c r="B4" s="87"/>
      <c r="C4" s="87" t="s">
        <v>18</v>
      </c>
      <c r="D4" s="87" t="s">
        <v>18</v>
      </c>
      <c r="E4" s="87" t="s">
        <v>18</v>
      </c>
      <c r="F4" s="87"/>
      <c r="G4" s="87" t="s">
        <v>18</v>
      </c>
      <c r="H4" s="87" t="s">
        <v>18</v>
      </c>
      <c r="I4" s="87"/>
      <c r="J4" s="87"/>
      <c r="K4" s="87"/>
      <c r="L4" s="87"/>
      <c r="M4" s="87"/>
      <c r="N4" s="87" t="s">
        <v>18</v>
      </c>
      <c r="O4" s="87" t="s">
        <v>18</v>
      </c>
      <c r="P4" s="87" t="s">
        <v>18</v>
      </c>
      <c r="Q4" s="87" t="s">
        <v>18</v>
      </c>
      <c r="R4" s="87" t="s">
        <v>18</v>
      </c>
    </row>
    <row r="5" spans="1:22" x14ac:dyDescent="0.25">
      <c r="A5" s="78" t="s">
        <v>23</v>
      </c>
      <c r="B5" s="81"/>
      <c r="C5" s="81"/>
      <c r="D5" s="81" t="s">
        <v>18</v>
      </c>
      <c r="E5" s="47"/>
      <c r="F5" s="47" t="s">
        <v>18</v>
      </c>
      <c r="G5" s="47" t="s">
        <v>18</v>
      </c>
      <c r="H5" s="51"/>
      <c r="I5" s="51"/>
      <c r="J5" s="47" t="s">
        <v>18</v>
      </c>
      <c r="K5" s="47"/>
      <c r="L5" s="51" t="s">
        <v>18</v>
      </c>
      <c r="M5" s="51" t="s">
        <v>18</v>
      </c>
      <c r="N5" s="47"/>
      <c r="O5" s="47" t="s">
        <v>18</v>
      </c>
      <c r="P5" s="47" t="s">
        <v>18</v>
      </c>
      <c r="Q5" s="51" t="s">
        <v>18</v>
      </c>
      <c r="R5" s="51" t="s">
        <v>18</v>
      </c>
    </row>
    <row r="6" spans="1:22" x14ac:dyDescent="0.25">
      <c r="A6" s="78" t="s">
        <v>81</v>
      </c>
      <c r="B6" s="81"/>
      <c r="C6" s="81"/>
      <c r="D6" s="81" t="s">
        <v>18</v>
      </c>
      <c r="E6" s="47"/>
      <c r="F6" s="47" t="s">
        <v>18</v>
      </c>
      <c r="G6" s="47"/>
      <c r="H6" s="51" t="s">
        <v>18</v>
      </c>
      <c r="I6" s="51" t="s">
        <v>18</v>
      </c>
      <c r="J6" s="47" t="s">
        <v>18</v>
      </c>
      <c r="K6" s="47" t="s">
        <v>18</v>
      </c>
      <c r="L6" s="51" t="s">
        <v>18</v>
      </c>
      <c r="M6" s="51" t="s">
        <v>18</v>
      </c>
      <c r="N6" s="47" t="s">
        <v>18</v>
      </c>
      <c r="O6" s="47"/>
      <c r="P6" s="47" t="s">
        <v>18</v>
      </c>
      <c r="Q6" s="51" t="s">
        <v>18</v>
      </c>
      <c r="R6" s="51" t="s">
        <v>18</v>
      </c>
    </row>
    <row r="7" spans="1:22" ht="30" x14ac:dyDescent="0.25">
      <c r="A7" s="1" t="s">
        <v>108</v>
      </c>
      <c r="B7" s="9"/>
      <c r="C7" s="9"/>
      <c r="D7" s="9" t="s">
        <v>18</v>
      </c>
      <c r="E7" s="9"/>
      <c r="F7" s="9" t="s">
        <v>18</v>
      </c>
      <c r="G7" s="9" t="s">
        <v>18</v>
      </c>
      <c r="H7" s="9"/>
      <c r="I7" s="9"/>
      <c r="J7" s="9"/>
      <c r="K7" s="9" t="s">
        <v>18</v>
      </c>
      <c r="L7" s="9"/>
      <c r="M7" s="9" t="s">
        <v>18</v>
      </c>
      <c r="N7" s="9" t="s">
        <v>18</v>
      </c>
      <c r="O7" s="9"/>
      <c r="P7" s="9" t="s">
        <v>18</v>
      </c>
      <c r="Q7" s="9" t="s">
        <v>18</v>
      </c>
      <c r="R7" s="9" t="s">
        <v>18</v>
      </c>
    </row>
    <row r="8" spans="1:22" ht="30" x14ac:dyDescent="0.25">
      <c r="A8" s="77" t="s">
        <v>115</v>
      </c>
      <c r="B8" s="80"/>
      <c r="C8" s="80" t="s">
        <v>18</v>
      </c>
      <c r="D8" s="80" t="s">
        <v>18</v>
      </c>
      <c r="E8" s="80"/>
      <c r="F8" s="80" t="s">
        <v>18</v>
      </c>
      <c r="G8" s="80"/>
      <c r="H8" s="80"/>
      <c r="I8" s="80"/>
      <c r="J8" s="80" t="s">
        <v>18</v>
      </c>
      <c r="K8" s="80"/>
      <c r="L8" s="80"/>
      <c r="M8" s="80"/>
      <c r="N8" s="80" t="s">
        <v>18</v>
      </c>
      <c r="O8" s="80"/>
      <c r="P8" s="80" t="s">
        <v>18</v>
      </c>
      <c r="Q8" s="80" t="s">
        <v>18</v>
      </c>
      <c r="R8" s="86" t="s">
        <v>18</v>
      </c>
    </row>
    <row r="9" spans="1:22" x14ac:dyDescent="0.25">
      <c r="A9" s="1" t="s">
        <v>132</v>
      </c>
      <c r="B9" s="9" t="s">
        <v>18</v>
      </c>
      <c r="C9" s="9" t="s">
        <v>18</v>
      </c>
      <c r="D9" s="9" t="s">
        <v>18</v>
      </c>
      <c r="E9" s="9" t="s">
        <v>18</v>
      </c>
      <c r="F9" s="9"/>
      <c r="G9" s="9" t="s">
        <v>18</v>
      </c>
      <c r="H9" s="9" t="s">
        <v>18</v>
      </c>
      <c r="I9" s="9"/>
      <c r="J9" s="9"/>
      <c r="K9" s="9"/>
      <c r="L9" s="9"/>
      <c r="M9" s="9"/>
      <c r="N9" s="9" t="s">
        <v>18</v>
      </c>
      <c r="O9" s="9"/>
      <c r="P9" s="9" t="s">
        <v>18</v>
      </c>
      <c r="Q9" s="9" t="s">
        <v>18</v>
      </c>
      <c r="R9" s="9" t="s">
        <v>18</v>
      </c>
    </row>
    <row r="10" spans="1:22" x14ac:dyDescent="0.25">
      <c r="A10" s="1" t="s">
        <v>133</v>
      </c>
      <c r="B10" s="9" t="s">
        <v>18</v>
      </c>
      <c r="C10" s="9" t="s">
        <v>18</v>
      </c>
      <c r="D10" s="9" t="s">
        <v>18</v>
      </c>
      <c r="E10" s="9" t="s">
        <v>18</v>
      </c>
      <c r="F10" s="9"/>
      <c r="G10" s="9" t="s">
        <v>18</v>
      </c>
      <c r="H10" s="9" t="s">
        <v>18</v>
      </c>
      <c r="I10" s="9"/>
      <c r="J10" s="9"/>
      <c r="K10" s="9"/>
      <c r="L10" s="9"/>
      <c r="M10" s="9"/>
      <c r="N10" s="9" t="s">
        <v>18</v>
      </c>
      <c r="O10" s="9"/>
      <c r="P10" s="9" t="s">
        <v>18</v>
      </c>
      <c r="Q10" s="9" t="s">
        <v>18</v>
      </c>
      <c r="R10" s="9" t="s">
        <v>18</v>
      </c>
    </row>
    <row r="11" spans="1:22" x14ac:dyDescent="0.25">
      <c r="A11" s="78" t="s">
        <v>79</v>
      </c>
      <c r="B11" s="81"/>
      <c r="C11" s="81" t="s">
        <v>18</v>
      </c>
      <c r="D11" s="81" t="s">
        <v>18</v>
      </c>
      <c r="E11" s="47"/>
      <c r="F11" s="47" t="s">
        <v>18</v>
      </c>
      <c r="G11" s="47"/>
      <c r="H11" s="51" t="s">
        <v>18</v>
      </c>
      <c r="I11" s="51" t="s">
        <v>18</v>
      </c>
      <c r="J11" s="47" t="s">
        <v>18</v>
      </c>
      <c r="K11" s="47" t="s">
        <v>18</v>
      </c>
      <c r="L11" s="51" t="s">
        <v>18</v>
      </c>
      <c r="M11" s="51"/>
      <c r="N11" s="47"/>
      <c r="O11" s="47"/>
      <c r="P11" s="47" t="s">
        <v>18</v>
      </c>
      <c r="Q11" s="51" t="s">
        <v>18</v>
      </c>
      <c r="R11" s="51" t="s">
        <v>18</v>
      </c>
    </row>
    <row r="12" spans="1:22" x14ac:dyDescent="0.25">
      <c r="A12" s="78" t="s">
        <v>78</v>
      </c>
      <c r="B12" s="81"/>
      <c r="C12" s="81"/>
      <c r="D12" s="81" t="s">
        <v>18</v>
      </c>
      <c r="E12" s="47"/>
      <c r="F12" s="47" t="s">
        <v>18</v>
      </c>
      <c r="G12" s="47"/>
      <c r="H12" s="51" t="s">
        <v>18</v>
      </c>
      <c r="I12" s="51" t="s">
        <v>18</v>
      </c>
      <c r="J12" s="47" t="s">
        <v>18</v>
      </c>
      <c r="K12" s="47" t="s">
        <v>18</v>
      </c>
      <c r="L12" s="51" t="s">
        <v>18</v>
      </c>
      <c r="M12" s="51"/>
      <c r="N12" s="47"/>
      <c r="O12" s="47"/>
      <c r="P12" s="47" t="s">
        <v>18</v>
      </c>
      <c r="Q12" s="51" t="s">
        <v>18</v>
      </c>
      <c r="R12" s="51" t="s">
        <v>18</v>
      </c>
    </row>
    <row r="13" spans="1:22" ht="30" customHeight="1" x14ac:dyDescent="0.25">
      <c r="A13" s="78" t="s">
        <v>21</v>
      </c>
      <c r="B13" s="81"/>
      <c r="C13" s="81"/>
      <c r="D13" s="81" t="s">
        <v>18</v>
      </c>
      <c r="E13" s="47"/>
      <c r="F13" s="47" t="s">
        <v>18</v>
      </c>
      <c r="G13" s="47"/>
      <c r="H13" s="51"/>
      <c r="I13" s="51" t="s">
        <v>18</v>
      </c>
      <c r="J13" s="47" t="s">
        <v>18</v>
      </c>
      <c r="K13" s="47"/>
      <c r="L13" s="51"/>
      <c r="M13" s="51"/>
      <c r="N13" s="47" t="s">
        <v>18</v>
      </c>
      <c r="O13" s="47" t="s">
        <v>18</v>
      </c>
      <c r="P13" s="47"/>
      <c r="Q13" s="51" t="s">
        <v>18</v>
      </c>
      <c r="R13" s="51" t="s">
        <v>18</v>
      </c>
    </row>
    <row r="14" spans="1:22" ht="30" customHeight="1" x14ac:dyDescent="0.25">
      <c r="A14" s="78" t="s">
        <v>25</v>
      </c>
      <c r="B14" s="81"/>
      <c r="C14" s="81"/>
      <c r="D14" s="81" t="s">
        <v>18</v>
      </c>
      <c r="E14" s="47"/>
      <c r="F14" s="47" t="s">
        <v>18</v>
      </c>
      <c r="G14" s="47" t="s">
        <v>18</v>
      </c>
      <c r="H14" s="51" t="s">
        <v>18</v>
      </c>
      <c r="I14" s="51"/>
      <c r="J14" s="47" t="s">
        <v>18</v>
      </c>
      <c r="K14" s="47" t="s">
        <v>18</v>
      </c>
      <c r="L14" s="51" t="s">
        <v>18</v>
      </c>
      <c r="M14" s="51" t="s">
        <v>18</v>
      </c>
      <c r="N14" s="47" t="s">
        <v>18</v>
      </c>
      <c r="O14" s="47"/>
      <c r="P14" s="47"/>
      <c r="Q14" s="51" t="s">
        <v>18</v>
      </c>
      <c r="R14" s="51" t="s">
        <v>18</v>
      </c>
    </row>
    <row r="15" spans="1:22" ht="15.75" customHeight="1" x14ac:dyDescent="0.25">
      <c r="A15" s="78" t="s">
        <v>99</v>
      </c>
      <c r="B15" s="87" t="s">
        <v>18</v>
      </c>
      <c r="C15" s="87" t="s">
        <v>18</v>
      </c>
      <c r="D15" s="87" t="s">
        <v>18</v>
      </c>
      <c r="E15" s="87"/>
      <c r="F15" s="87"/>
      <c r="G15" s="87"/>
      <c r="H15" s="87"/>
      <c r="I15" s="87" t="s">
        <v>18</v>
      </c>
      <c r="J15" s="87"/>
      <c r="K15" s="87"/>
      <c r="L15" s="87"/>
      <c r="M15" s="87"/>
      <c r="N15" s="87" t="s">
        <v>18</v>
      </c>
      <c r="O15" s="87"/>
      <c r="P15" s="87"/>
      <c r="Q15" s="87" t="s">
        <v>18</v>
      </c>
      <c r="R15" s="87" t="s">
        <v>18</v>
      </c>
    </row>
    <row r="16" spans="1:22" x14ac:dyDescent="0.25">
      <c r="A16" s="78" t="s">
        <v>17</v>
      </c>
      <c r="B16" s="81"/>
      <c r="C16" s="81" t="s">
        <v>18</v>
      </c>
      <c r="D16" s="81" t="s">
        <v>18</v>
      </c>
      <c r="E16" s="47"/>
      <c r="F16" s="47" t="s">
        <v>18</v>
      </c>
      <c r="G16" s="47"/>
      <c r="H16" s="51"/>
      <c r="I16" s="51" t="s">
        <v>18</v>
      </c>
      <c r="J16" s="47" t="s">
        <v>18</v>
      </c>
      <c r="K16" s="47"/>
      <c r="L16" s="51"/>
      <c r="M16" s="51"/>
      <c r="N16" s="47"/>
      <c r="O16" s="47"/>
      <c r="P16" s="47"/>
      <c r="Q16" s="51" t="s">
        <v>18</v>
      </c>
      <c r="R16" s="51" t="s">
        <v>18</v>
      </c>
    </row>
    <row r="17" spans="1:18" s="5" customFormat="1" x14ac:dyDescent="0.25">
      <c r="A17" s="77" t="s">
        <v>102</v>
      </c>
      <c r="B17" s="80" t="s">
        <v>18</v>
      </c>
      <c r="C17" s="80" t="s">
        <v>18</v>
      </c>
      <c r="D17" s="80" t="s">
        <v>18</v>
      </c>
      <c r="E17" s="80" t="s">
        <v>18</v>
      </c>
      <c r="F17" s="80" t="s">
        <v>18</v>
      </c>
      <c r="G17" s="80"/>
      <c r="H17" s="80"/>
      <c r="I17" s="80"/>
      <c r="J17" s="80" t="s">
        <v>18</v>
      </c>
      <c r="K17" s="80"/>
      <c r="L17" s="80"/>
      <c r="M17" s="80"/>
      <c r="N17" s="80"/>
      <c r="O17" s="80"/>
      <c r="P17" s="80"/>
      <c r="Q17" s="80" t="s">
        <v>18</v>
      </c>
      <c r="R17" s="86" t="s">
        <v>18</v>
      </c>
    </row>
    <row r="18" spans="1:18" x14ac:dyDescent="0.25">
      <c r="A18" s="78" t="s">
        <v>103</v>
      </c>
      <c r="B18" s="87" t="s">
        <v>18</v>
      </c>
      <c r="C18" s="87" t="s">
        <v>18</v>
      </c>
      <c r="D18" s="87" t="s">
        <v>18</v>
      </c>
      <c r="E18" s="87" t="s">
        <v>18</v>
      </c>
      <c r="F18" s="87" t="s">
        <v>18</v>
      </c>
      <c r="G18" s="87"/>
      <c r="H18" s="87"/>
      <c r="I18" s="87"/>
      <c r="J18" s="87" t="s">
        <v>18</v>
      </c>
      <c r="K18" s="87"/>
      <c r="L18" s="87"/>
      <c r="M18" s="87"/>
      <c r="N18" s="87"/>
      <c r="O18" s="87"/>
      <c r="P18" s="87"/>
      <c r="Q18" s="87" t="s">
        <v>18</v>
      </c>
      <c r="R18" s="87" t="s">
        <v>18</v>
      </c>
    </row>
    <row r="19" spans="1:18" x14ac:dyDescent="0.25">
      <c r="A19" s="1" t="s">
        <v>104</v>
      </c>
      <c r="B19" s="9"/>
      <c r="C19" s="9" t="s">
        <v>18</v>
      </c>
      <c r="D19" s="9" t="s">
        <v>18</v>
      </c>
      <c r="E19" s="9" t="s">
        <v>18</v>
      </c>
      <c r="F19" s="9" t="s">
        <v>18</v>
      </c>
      <c r="G19" s="9"/>
      <c r="H19" s="9"/>
      <c r="I19" s="9"/>
      <c r="J19" s="9" t="s">
        <v>18</v>
      </c>
      <c r="K19" s="9"/>
      <c r="L19" s="9"/>
      <c r="M19" s="9"/>
      <c r="N19" s="9"/>
      <c r="O19" s="9"/>
      <c r="P19" s="9"/>
      <c r="Q19" s="9" t="s">
        <v>18</v>
      </c>
      <c r="R19" s="9" t="s">
        <v>18</v>
      </c>
    </row>
    <row r="20" spans="1:18" x14ac:dyDescent="0.25">
      <c r="A20" s="78" t="s">
        <v>100</v>
      </c>
      <c r="B20" s="87" t="s">
        <v>18</v>
      </c>
      <c r="C20" s="87" t="s">
        <v>18</v>
      </c>
      <c r="D20" s="87" t="s">
        <v>18</v>
      </c>
      <c r="E20" s="87"/>
      <c r="F20" s="87" t="s">
        <v>18</v>
      </c>
      <c r="G20" s="87"/>
      <c r="H20" s="87"/>
      <c r="I20" s="87"/>
      <c r="J20" s="87" t="s">
        <v>18</v>
      </c>
      <c r="K20" s="87"/>
      <c r="L20" s="87"/>
      <c r="M20" s="87"/>
      <c r="N20" s="87"/>
      <c r="O20" s="87"/>
      <c r="P20" s="87"/>
      <c r="Q20" s="87" t="s">
        <v>18</v>
      </c>
      <c r="R20" s="87" t="s">
        <v>18</v>
      </c>
    </row>
    <row r="21" spans="1:18" x14ac:dyDescent="0.25">
      <c r="A21" s="78" t="s">
        <v>33</v>
      </c>
      <c r="B21" s="81"/>
      <c r="C21" s="81"/>
      <c r="D21" s="81" t="s">
        <v>18</v>
      </c>
      <c r="E21" s="47" t="s">
        <v>18</v>
      </c>
      <c r="F21" s="47"/>
      <c r="G21" s="47" t="s">
        <v>18</v>
      </c>
      <c r="H21" s="51"/>
      <c r="I21" s="51"/>
      <c r="J21" s="47"/>
      <c r="K21" s="47"/>
      <c r="L21" s="51"/>
      <c r="M21" s="51"/>
      <c r="N21" s="47"/>
      <c r="O21" s="47"/>
      <c r="P21" s="47"/>
      <c r="Q21" s="51" t="s">
        <v>18</v>
      </c>
      <c r="R21" s="51" t="s">
        <v>18</v>
      </c>
    </row>
    <row r="22" spans="1:18" x14ac:dyDescent="0.25">
      <c r="A22" s="78" t="s">
        <v>139</v>
      </c>
      <c r="B22" s="87"/>
      <c r="C22" s="87"/>
      <c r="D22" s="87" t="s">
        <v>18</v>
      </c>
      <c r="E22" s="87"/>
      <c r="F22" s="87"/>
      <c r="G22" s="87"/>
      <c r="H22" s="87"/>
      <c r="I22" s="87"/>
      <c r="J22" s="87"/>
      <c r="K22" s="87" t="s">
        <v>18</v>
      </c>
      <c r="L22" s="87" t="s">
        <v>18</v>
      </c>
      <c r="M22" s="87" t="s">
        <v>18</v>
      </c>
      <c r="N22" s="87" t="s">
        <v>18</v>
      </c>
      <c r="O22" s="87" t="s">
        <v>18</v>
      </c>
      <c r="P22" s="87" t="s">
        <v>18</v>
      </c>
      <c r="Q22" s="87"/>
      <c r="R22" s="87" t="s">
        <v>18</v>
      </c>
    </row>
    <row r="23" spans="1:18" ht="30" x14ac:dyDescent="0.25">
      <c r="A23" s="49" t="s">
        <v>5</v>
      </c>
      <c r="B23" s="71" t="s">
        <v>18</v>
      </c>
      <c r="C23" s="71" t="s">
        <v>18</v>
      </c>
      <c r="D23" s="71" t="s">
        <v>18</v>
      </c>
      <c r="E23" s="47" t="s">
        <v>18</v>
      </c>
      <c r="F23" s="47" t="s">
        <v>18</v>
      </c>
      <c r="G23" s="47"/>
      <c r="H23" s="51" t="s">
        <v>18</v>
      </c>
      <c r="I23" s="51" t="s">
        <v>18</v>
      </c>
      <c r="J23" s="47"/>
      <c r="K23" s="47"/>
      <c r="L23" s="51"/>
      <c r="M23" s="51" t="s">
        <v>18</v>
      </c>
      <c r="N23" s="47" t="s">
        <v>18</v>
      </c>
      <c r="O23" s="47" t="s">
        <v>18</v>
      </c>
      <c r="P23" s="47" t="s">
        <v>18</v>
      </c>
      <c r="Q23" s="51"/>
      <c r="R23" s="51" t="s">
        <v>18</v>
      </c>
    </row>
    <row r="24" spans="1:18" x14ac:dyDescent="0.25">
      <c r="A24" s="78" t="s">
        <v>7</v>
      </c>
      <c r="B24" s="81"/>
      <c r="C24" s="81"/>
      <c r="D24" s="81"/>
      <c r="E24" s="47" t="s">
        <v>18</v>
      </c>
      <c r="F24" s="47"/>
      <c r="G24" s="47"/>
      <c r="H24" s="51"/>
      <c r="I24" s="51"/>
      <c r="J24" s="47"/>
      <c r="K24" s="47"/>
      <c r="L24" s="51" t="s">
        <v>18</v>
      </c>
      <c r="M24" s="51"/>
      <c r="N24" s="47"/>
      <c r="O24" s="47" t="s">
        <v>18</v>
      </c>
      <c r="P24" s="47"/>
      <c r="Q24" s="51"/>
      <c r="R24" s="51" t="s">
        <v>18</v>
      </c>
    </row>
    <row r="25" spans="1:18" ht="30" x14ac:dyDescent="0.25">
      <c r="A25" s="1" t="s">
        <v>26</v>
      </c>
      <c r="B25" s="73"/>
      <c r="C25" s="73"/>
      <c r="D25" s="73"/>
      <c r="E25" s="7"/>
      <c r="F25" s="7"/>
      <c r="G25" s="7"/>
      <c r="H25" s="12"/>
      <c r="I25" s="12"/>
      <c r="J25" s="7"/>
      <c r="K25" s="7"/>
      <c r="L25" s="12"/>
      <c r="M25" s="12"/>
      <c r="N25" s="7"/>
      <c r="O25" s="7" t="s">
        <v>18</v>
      </c>
      <c r="P25" s="7"/>
      <c r="Q25" s="12"/>
      <c r="R25" s="12" t="s">
        <v>18</v>
      </c>
    </row>
    <row r="26" spans="1:18" x14ac:dyDescent="0.25">
      <c r="A26" s="1" t="s">
        <v>73</v>
      </c>
      <c r="B26" s="73" t="s">
        <v>18</v>
      </c>
      <c r="C26" s="73" t="s">
        <v>18</v>
      </c>
      <c r="D26" s="73" t="s">
        <v>18</v>
      </c>
      <c r="E26" s="7" t="s">
        <v>18</v>
      </c>
      <c r="F26" s="7"/>
      <c r="G26" s="7"/>
      <c r="H26" s="12"/>
      <c r="I26" s="12"/>
      <c r="J26" s="7"/>
      <c r="K26" s="7"/>
      <c r="L26" s="12"/>
      <c r="M26" s="12" t="s">
        <v>18</v>
      </c>
      <c r="N26" s="7" t="s">
        <v>18</v>
      </c>
      <c r="O26" s="7"/>
      <c r="P26" s="7"/>
      <c r="Q26" s="12"/>
      <c r="R26" s="12" t="s">
        <v>18</v>
      </c>
    </row>
    <row r="27" spans="1:18" ht="30" x14ac:dyDescent="0.25">
      <c r="A27" s="1" t="s">
        <v>15</v>
      </c>
      <c r="B27" s="73" t="s">
        <v>18</v>
      </c>
      <c r="C27" s="73" t="s">
        <v>18</v>
      </c>
      <c r="D27" s="73"/>
      <c r="E27" s="7"/>
      <c r="F27" s="7"/>
      <c r="G27" s="7"/>
      <c r="H27" s="12"/>
      <c r="I27" s="12"/>
      <c r="J27" s="7"/>
      <c r="K27" s="7"/>
      <c r="L27" s="12"/>
      <c r="M27" s="12"/>
      <c r="N27" s="7" t="s">
        <v>18</v>
      </c>
      <c r="O27" s="7"/>
      <c r="P27" s="7"/>
      <c r="Q27" s="12"/>
      <c r="R27" s="12" t="s">
        <v>18</v>
      </c>
    </row>
    <row r="28" spans="1:18" s="5" customFormat="1" x14ac:dyDescent="0.25">
      <c r="A28" s="77" t="s">
        <v>9</v>
      </c>
      <c r="B28" s="79"/>
      <c r="C28" s="79"/>
      <c r="D28" s="79" t="s">
        <v>18</v>
      </c>
      <c r="E28" s="82" t="s">
        <v>18</v>
      </c>
      <c r="F28" s="82"/>
      <c r="G28" s="82" t="s">
        <v>18</v>
      </c>
      <c r="H28" s="84" t="s">
        <v>18</v>
      </c>
      <c r="I28" s="84" t="s">
        <v>18</v>
      </c>
      <c r="J28" s="82"/>
      <c r="K28" s="82"/>
      <c r="L28" s="84" t="s">
        <v>18</v>
      </c>
      <c r="M28" s="84"/>
      <c r="N28" s="82" t="s">
        <v>18</v>
      </c>
      <c r="O28" s="82" t="s">
        <v>18</v>
      </c>
      <c r="P28" s="82" t="s">
        <v>18</v>
      </c>
      <c r="Q28" s="84" t="s">
        <v>18</v>
      </c>
      <c r="R28" s="85"/>
    </row>
    <row r="29" spans="1:18" x14ac:dyDescent="0.25">
      <c r="A29" s="78" t="s">
        <v>88</v>
      </c>
      <c r="B29" s="87" t="s">
        <v>18</v>
      </c>
      <c r="C29" s="87" t="s">
        <v>18</v>
      </c>
      <c r="D29" s="87"/>
      <c r="E29" s="87"/>
      <c r="F29" s="87" t="s">
        <v>18</v>
      </c>
      <c r="G29" s="87" t="s">
        <v>18</v>
      </c>
      <c r="H29" s="87" t="s">
        <v>18</v>
      </c>
      <c r="I29" s="87"/>
      <c r="J29" s="87"/>
      <c r="K29" s="87"/>
      <c r="L29" s="87" t="s">
        <v>18</v>
      </c>
      <c r="M29" s="87"/>
      <c r="N29" s="87" t="s">
        <v>18</v>
      </c>
      <c r="O29" s="87" t="s">
        <v>18</v>
      </c>
      <c r="P29" s="87" t="s">
        <v>18</v>
      </c>
      <c r="Q29" s="87" t="s">
        <v>18</v>
      </c>
      <c r="R29" s="87"/>
    </row>
    <row r="30" spans="1:18" x14ac:dyDescent="0.25">
      <c r="A30" s="78" t="s">
        <v>140</v>
      </c>
      <c r="B30" s="87" t="s">
        <v>18</v>
      </c>
      <c r="C30" s="87" t="s">
        <v>18</v>
      </c>
      <c r="D30" s="87" t="s">
        <v>18</v>
      </c>
      <c r="E30" s="87" t="s">
        <v>18</v>
      </c>
      <c r="F30" s="87"/>
      <c r="G30" s="87" t="s">
        <v>18</v>
      </c>
      <c r="H30" s="87" t="s">
        <v>18</v>
      </c>
      <c r="I30" s="87"/>
      <c r="J30" s="87"/>
      <c r="K30" s="87"/>
      <c r="L30" s="87"/>
      <c r="M30" s="87"/>
      <c r="N30" s="87" t="s">
        <v>18</v>
      </c>
      <c r="O30" s="87" t="s">
        <v>18</v>
      </c>
      <c r="P30" s="87" t="s">
        <v>18</v>
      </c>
      <c r="Q30" s="87" t="s">
        <v>18</v>
      </c>
      <c r="R30" s="87"/>
    </row>
    <row r="31" spans="1:18" x14ac:dyDescent="0.25">
      <c r="A31" s="78" t="s">
        <v>12</v>
      </c>
      <c r="B31" s="81"/>
      <c r="C31" s="81"/>
      <c r="D31" s="81" t="s">
        <v>18</v>
      </c>
      <c r="E31" s="47" t="s">
        <v>18</v>
      </c>
      <c r="F31" s="47"/>
      <c r="G31" s="47"/>
      <c r="H31" s="51" t="s">
        <v>18</v>
      </c>
      <c r="I31" s="51"/>
      <c r="J31" s="47"/>
      <c r="K31" s="47"/>
      <c r="L31" s="51"/>
      <c r="M31" s="51"/>
      <c r="N31" s="47" t="s">
        <v>18</v>
      </c>
      <c r="O31" s="47"/>
      <c r="P31" s="47" t="s">
        <v>18</v>
      </c>
      <c r="Q31" s="51" t="s">
        <v>18</v>
      </c>
      <c r="R31" s="51"/>
    </row>
    <row r="32" spans="1:18" x14ac:dyDescent="0.25">
      <c r="A32" s="78" t="s">
        <v>80</v>
      </c>
      <c r="B32" s="81"/>
      <c r="C32" s="81"/>
      <c r="D32" s="81" t="s">
        <v>18</v>
      </c>
      <c r="E32" s="47"/>
      <c r="F32" s="47"/>
      <c r="G32" s="47" t="s">
        <v>18</v>
      </c>
      <c r="H32" s="51" t="s">
        <v>18</v>
      </c>
      <c r="I32" s="51"/>
      <c r="J32" s="47" t="s">
        <v>18</v>
      </c>
      <c r="K32" s="47" t="s">
        <v>18</v>
      </c>
      <c r="L32" s="51" t="s">
        <v>18</v>
      </c>
      <c r="M32" s="51"/>
      <c r="N32" s="47" t="s">
        <v>18</v>
      </c>
      <c r="O32" s="47"/>
      <c r="P32" s="47"/>
      <c r="Q32" s="51" t="s">
        <v>18</v>
      </c>
      <c r="R32" s="51"/>
    </row>
    <row r="33" spans="1:18" s="27" customFormat="1" x14ac:dyDescent="0.25">
      <c r="A33" s="77" t="s">
        <v>98</v>
      </c>
      <c r="B33" s="80" t="s">
        <v>18</v>
      </c>
      <c r="C33" s="80" t="s">
        <v>18</v>
      </c>
      <c r="D33" s="80" t="s">
        <v>18</v>
      </c>
      <c r="E33" s="80" t="s">
        <v>18</v>
      </c>
      <c r="F33" s="80"/>
      <c r="G33" s="80"/>
      <c r="H33" s="80"/>
      <c r="I33" s="80"/>
      <c r="J33" s="80"/>
      <c r="K33" s="80"/>
      <c r="L33" s="80"/>
      <c r="M33" s="80"/>
      <c r="N33" s="80" t="s">
        <v>18</v>
      </c>
      <c r="O33" s="80"/>
      <c r="P33" s="80"/>
      <c r="Q33" s="80" t="s">
        <v>18</v>
      </c>
      <c r="R33" s="86"/>
    </row>
    <row r="34" spans="1:18" x14ac:dyDescent="0.25">
      <c r="A34" s="1" t="s">
        <v>83</v>
      </c>
      <c r="B34" s="9"/>
      <c r="C34" s="9"/>
      <c r="D34" s="9" t="s">
        <v>18</v>
      </c>
      <c r="E34" s="9"/>
      <c r="F34" s="9" t="s">
        <v>18</v>
      </c>
      <c r="G34" s="9" t="s">
        <v>18</v>
      </c>
      <c r="H34" s="9" t="s">
        <v>18</v>
      </c>
      <c r="I34" s="9"/>
      <c r="J34" s="9"/>
      <c r="K34" s="9"/>
      <c r="L34" s="9"/>
      <c r="M34" s="9"/>
      <c r="N34" s="9"/>
      <c r="O34" s="9"/>
      <c r="P34" s="9"/>
      <c r="Q34" s="9" t="s">
        <v>18</v>
      </c>
      <c r="R34" s="9"/>
    </row>
    <row r="35" spans="1:18" x14ac:dyDescent="0.25">
      <c r="A35" s="78" t="s">
        <v>109</v>
      </c>
      <c r="B35" s="87"/>
      <c r="C35" s="87"/>
      <c r="D35" s="87" t="s">
        <v>18</v>
      </c>
      <c r="E35" s="87" t="s">
        <v>18</v>
      </c>
      <c r="F35" s="87" t="s">
        <v>18</v>
      </c>
      <c r="G35" s="87"/>
      <c r="H35" s="87" t="s">
        <v>18</v>
      </c>
      <c r="I35" s="87" t="s">
        <v>18</v>
      </c>
      <c r="J35" s="87"/>
      <c r="K35" s="87" t="s">
        <v>18</v>
      </c>
      <c r="L35" s="87" t="s">
        <v>18</v>
      </c>
      <c r="M35" s="87" t="s">
        <v>18</v>
      </c>
      <c r="N35" s="87" t="s">
        <v>18</v>
      </c>
      <c r="O35" s="87" t="s">
        <v>18</v>
      </c>
      <c r="P35" s="87" t="s">
        <v>18</v>
      </c>
      <c r="Q35" s="87"/>
      <c r="R35" s="87"/>
    </row>
    <row r="36" spans="1:18" x14ac:dyDescent="0.25">
      <c r="A36" s="78" t="s">
        <v>111</v>
      </c>
      <c r="B36" s="87"/>
      <c r="C36" s="87"/>
      <c r="D36" s="87" t="s">
        <v>18</v>
      </c>
      <c r="E36" s="87" t="s">
        <v>18</v>
      </c>
      <c r="F36" s="87"/>
      <c r="G36" s="87" t="s">
        <v>18</v>
      </c>
      <c r="H36" s="87" t="s">
        <v>18</v>
      </c>
      <c r="I36" s="87" t="s">
        <v>18</v>
      </c>
      <c r="J36" s="87" t="s">
        <v>18</v>
      </c>
      <c r="K36" s="87"/>
      <c r="L36" s="87" t="s">
        <v>18</v>
      </c>
      <c r="M36" s="87"/>
      <c r="N36" s="87" t="s">
        <v>18</v>
      </c>
      <c r="O36" s="87" t="s">
        <v>18</v>
      </c>
      <c r="P36" s="87" t="s">
        <v>18</v>
      </c>
      <c r="Q36" s="87"/>
      <c r="R36" s="87"/>
    </row>
    <row r="37" spans="1:18" x14ac:dyDescent="0.25">
      <c r="A37" s="78" t="s">
        <v>86</v>
      </c>
      <c r="B37" s="87" t="s">
        <v>18</v>
      </c>
      <c r="C37" s="87" t="s">
        <v>18</v>
      </c>
      <c r="D37" s="87" t="s">
        <v>18</v>
      </c>
      <c r="E37" s="87" t="s">
        <v>18</v>
      </c>
      <c r="F37" s="87"/>
      <c r="G37" s="87"/>
      <c r="H37" s="87"/>
      <c r="I37" s="87" t="s">
        <v>18</v>
      </c>
      <c r="J37" s="87"/>
      <c r="K37" s="87"/>
      <c r="L37" s="87" t="s">
        <v>18</v>
      </c>
      <c r="M37" s="87"/>
      <c r="N37" s="87" t="s">
        <v>18</v>
      </c>
      <c r="O37" s="87" t="s">
        <v>18</v>
      </c>
      <c r="P37" s="87" t="s">
        <v>18</v>
      </c>
      <c r="Q37" s="87"/>
      <c r="R37" s="87"/>
    </row>
    <row r="38" spans="1:18" x14ac:dyDescent="0.25">
      <c r="A38" s="78" t="s">
        <v>84</v>
      </c>
      <c r="B38" s="87" t="s">
        <v>18</v>
      </c>
      <c r="C38" s="87" t="s">
        <v>18</v>
      </c>
      <c r="D38" s="87" t="s">
        <v>18</v>
      </c>
      <c r="E38" s="87" t="s">
        <v>18</v>
      </c>
      <c r="F38" s="87"/>
      <c r="G38" s="87"/>
      <c r="H38" s="87"/>
      <c r="I38" s="87"/>
      <c r="J38" s="87"/>
      <c r="K38" s="87"/>
      <c r="L38" s="87" t="s">
        <v>18</v>
      </c>
      <c r="M38" s="87"/>
      <c r="N38" s="87" t="s">
        <v>18</v>
      </c>
      <c r="O38" s="87" t="s">
        <v>18</v>
      </c>
      <c r="P38" s="87" t="s">
        <v>18</v>
      </c>
      <c r="Q38" s="87"/>
      <c r="R38" s="87"/>
    </row>
    <row r="39" spans="1:18" x14ac:dyDescent="0.25">
      <c r="A39" s="78" t="s">
        <v>85</v>
      </c>
      <c r="B39" s="87" t="s">
        <v>18</v>
      </c>
      <c r="C39" s="87" t="s">
        <v>18</v>
      </c>
      <c r="D39" s="87" t="s">
        <v>18</v>
      </c>
      <c r="E39" s="87" t="s">
        <v>18</v>
      </c>
      <c r="F39" s="87"/>
      <c r="G39" s="87"/>
      <c r="H39" s="87"/>
      <c r="I39" s="87"/>
      <c r="J39" s="87"/>
      <c r="K39" s="87"/>
      <c r="L39" s="87" t="s">
        <v>18</v>
      </c>
      <c r="M39" s="87"/>
      <c r="N39" s="87" t="s">
        <v>18</v>
      </c>
      <c r="O39" s="87" t="s">
        <v>18</v>
      </c>
      <c r="P39" s="87" t="s">
        <v>18</v>
      </c>
      <c r="Q39" s="87"/>
      <c r="R39" s="87"/>
    </row>
    <row r="40" spans="1:18" x14ac:dyDescent="0.25">
      <c r="A40" s="1" t="s">
        <v>141</v>
      </c>
      <c r="B40" s="9" t="s">
        <v>18</v>
      </c>
      <c r="C40" s="9"/>
      <c r="D40" s="9"/>
      <c r="E40" s="9" t="s">
        <v>18</v>
      </c>
      <c r="F40" s="9" t="s">
        <v>18</v>
      </c>
      <c r="G40" s="9"/>
      <c r="H40" s="9"/>
      <c r="I40" s="9"/>
      <c r="J40" s="9" t="s">
        <v>18</v>
      </c>
      <c r="K40" s="9"/>
      <c r="L40" s="9"/>
      <c r="M40" s="9"/>
      <c r="N40" s="9" t="s">
        <v>18</v>
      </c>
      <c r="O40" s="9" t="s">
        <v>18</v>
      </c>
      <c r="P40" s="9" t="s">
        <v>18</v>
      </c>
      <c r="Q40" s="9"/>
      <c r="R40" s="9"/>
    </row>
    <row r="41" spans="1:18" ht="15.75" thickBot="1" x14ac:dyDescent="0.3">
      <c r="A41" s="42" t="s">
        <v>135</v>
      </c>
      <c r="B41" s="88" t="s">
        <v>18</v>
      </c>
      <c r="C41" s="88" t="s">
        <v>18</v>
      </c>
      <c r="D41" s="88" t="s">
        <v>18</v>
      </c>
      <c r="E41" s="88"/>
      <c r="F41" s="88"/>
      <c r="G41" s="88"/>
      <c r="H41" s="88" t="s">
        <v>18</v>
      </c>
      <c r="I41" s="88" t="s">
        <v>18</v>
      </c>
      <c r="J41" s="88"/>
      <c r="K41" s="88"/>
      <c r="L41" s="88"/>
      <c r="M41" s="88"/>
      <c r="N41" s="88" t="s">
        <v>18</v>
      </c>
      <c r="O41" s="88" t="s">
        <v>18</v>
      </c>
      <c r="P41" s="88" t="s">
        <v>18</v>
      </c>
      <c r="Q41" s="88"/>
      <c r="R41" s="88"/>
    </row>
    <row r="42" spans="1:18" x14ac:dyDescent="0.25">
      <c r="A42" s="78" t="s">
        <v>138</v>
      </c>
      <c r="B42" s="87" t="s">
        <v>18</v>
      </c>
      <c r="C42" s="87" t="s">
        <v>18</v>
      </c>
      <c r="D42" s="87" t="s">
        <v>18</v>
      </c>
      <c r="E42" s="87" t="s">
        <v>18</v>
      </c>
      <c r="F42" s="87"/>
      <c r="G42" s="87"/>
      <c r="H42" s="87" t="s">
        <v>18</v>
      </c>
      <c r="I42" s="87"/>
      <c r="J42" s="87"/>
      <c r="K42" s="87"/>
      <c r="L42" s="87"/>
      <c r="M42" s="87"/>
      <c r="N42" s="87" t="s">
        <v>18</v>
      </c>
      <c r="O42" s="87" t="s">
        <v>18</v>
      </c>
      <c r="P42" s="87" t="s">
        <v>18</v>
      </c>
      <c r="Q42" s="87"/>
      <c r="R42" s="87"/>
    </row>
    <row r="43" spans="1:18" ht="30" x14ac:dyDescent="0.25">
      <c r="A43" s="1" t="s">
        <v>74</v>
      </c>
      <c r="B43" s="73" t="s">
        <v>18</v>
      </c>
      <c r="C43" s="73"/>
      <c r="D43" s="73"/>
      <c r="E43" s="7"/>
      <c r="F43" s="7"/>
      <c r="G43" s="7"/>
      <c r="H43" s="12" t="s">
        <v>18</v>
      </c>
      <c r="I43" s="12" t="s">
        <v>18</v>
      </c>
      <c r="J43" s="7"/>
      <c r="K43" s="7" t="s">
        <v>18</v>
      </c>
      <c r="L43" s="12" t="s">
        <v>18</v>
      </c>
      <c r="M43" s="12" t="s">
        <v>18</v>
      </c>
      <c r="N43" s="7" t="s">
        <v>18</v>
      </c>
      <c r="O43" s="7"/>
      <c r="P43" s="7" t="s">
        <v>18</v>
      </c>
      <c r="Q43" s="12"/>
      <c r="R43" s="12"/>
    </row>
    <row r="44" spans="1:18" x14ac:dyDescent="0.25">
      <c r="A44" s="78" t="s">
        <v>114</v>
      </c>
      <c r="B44" s="87"/>
      <c r="C44" s="87"/>
      <c r="D44" s="87" t="s">
        <v>18</v>
      </c>
      <c r="E44" s="87" t="s">
        <v>18</v>
      </c>
      <c r="F44" s="87"/>
      <c r="G44" s="87" t="s">
        <v>18</v>
      </c>
      <c r="H44" s="87"/>
      <c r="I44" s="87"/>
      <c r="J44" s="87" t="s">
        <v>18</v>
      </c>
      <c r="K44" s="87" t="s">
        <v>18</v>
      </c>
      <c r="L44" s="87"/>
      <c r="M44" s="87"/>
      <c r="N44" s="87" t="s">
        <v>18</v>
      </c>
      <c r="O44" s="87"/>
      <c r="P44" s="87" t="s">
        <v>18</v>
      </c>
      <c r="Q44" s="87"/>
      <c r="R44" s="87"/>
    </row>
    <row r="45" spans="1:18" ht="30" x14ac:dyDescent="0.25">
      <c r="A45" s="78" t="s">
        <v>76</v>
      </c>
      <c r="B45" s="81"/>
      <c r="C45" s="81"/>
      <c r="D45" s="81" t="s">
        <v>18</v>
      </c>
      <c r="E45" s="47"/>
      <c r="F45" s="47" t="s">
        <v>18</v>
      </c>
      <c r="G45" s="47"/>
      <c r="H45" s="51" t="s">
        <v>18</v>
      </c>
      <c r="I45" s="51"/>
      <c r="J45" s="47" t="s">
        <v>18</v>
      </c>
      <c r="K45" s="47"/>
      <c r="L45" s="51"/>
      <c r="M45" s="51"/>
      <c r="N45" s="47" t="s">
        <v>18</v>
      </c>
      <c r="O45" s="47"/>
      <c r="P45" s="47" t="s">
        <v>18</v>
      </c>
      <c r="Q45" s="51"/>
      <c r="R45" s="51"/>
    </row>
    <row r="46" spans="1:18" x14ac:dyDescent="0.25">
      <c r="A46" s="1" t="s">
        <v>14</v>
      </c>
      <c r="B46" s="73"/>
      <c r="C46" s="73"/>
      <c r="D46" s="73" t="s">
        <v>18</v>
      </c>
      <c r="E46" s="7" t="s">
        <v>18</v>
      </c>
      <c r="F46" s="7"/>
      <c r="G46" s="7"/>
      <c r="H46" s="12" t="s">
        <v>18</v>
      </c>
      <c r="I46" s="12"/>
      <c r="J46" s="7" t="s">
        <v>18</v>
      </c>
      <c r="K46" s="7"/>
      <c r="L46" s="12"/>
      <c r="M46" s="12"/>
      <c r="N46" s="7" t="s">
        <v>18</v>
      </c>
      <c r="O46" s="7"/>
      <c r="P46" s="7" t="s">
        <v>18</v>
      </c>
      <c r="Q46" s="12"/>
      <c r="R46" s="12"/>
    </row>
    <row r="47" spans="1:18" x14ac:dyDescent="0.25">
      <c r="A47" s="78" t="s">
        <v>90</v>
      </c>
      <c r="B47" s="87"/>
      <c r="C47" s="87"/>
      <c r="D47" s="87" t="s">
        <v>18</v>
      </c>
      <c r="E47" s="87"/>
      <c r="F47" s="87"/>
      <c r="G47" s="87" t="s">
        <v>18</v>
      </c>
      <c r="H47" s="87" t="s">
        <v>18</v>
      </c>
      <c r="I47" s="87"/>
      <c r="J47" s="87"/>
      <c r="K47" s="87"/>
      <c r="L47" s="87"/>
      <c r="M47" s="87"/>
      <c r="N47" s="87" t="s">
        <v>18</v>
      </c>
      <c r="O47" s="87"/>
      <c r="P47" s="87" t="s">
        <v>18</v>
      </c>
      <c r="Q47" s="87"/>
      <c r="R47" s="87"/>
    </row>
    <row r="48" spans="1:18" x14ac:dyDescent="0.25">
      <c r="A48" s="1" t="s">
        <v>89</v>
      </c>
      <c r="B48" s="9"/>
      <c r="C48" s="9"/>
      <c r="D48" s="9" t="s">
        <v>18</v>
      </c>
      <c r="E48" s="9"/>
      <c r="F48" s="9"/>
      <c r="G48" s="9" t="s">
        <v>18</v>
      </c>
      <c r="H48" s="9" t="s">
        <v>18</v>
      </c>
      <c r="I48" s="9"/>
      <c r="J48" s="9"/>
      <c r="K48" s="9"/>
      <c r="L48" s="9"/>
      <c r="M48" s="9"/>
      <c r="N48" s="9" t="s">
        <v>18</v>
      </c>
      <c r="O48" s="9"/>
      <c r="P48" s="9" t="s">
        <v>18</v>
      </c>
      <c r="Q48" s="9"/>
      <c r="R48" s="9"/>
    </row>
    <row r="49" spans="1:18" x14ac:dyDescent="0.25">
      <c r="A49" s="78" t="s">
        <v>91</v>
      </c>
      <c r="B49" s="87"/>
      <c r="C49" s="87"/>
      <c r="D49" s="87" t="s">
        <v>18</v>
      </c>
      <c r="E49" s="87"/>
      <c r="F49" s="87"/>
      <c r="G49" s="87" t="s">
        <v>18</v>
      </c>
      <c r="H49" s="87" t="s">
        <v>18</v>
      </c>
      <c r="I49" s="87"/>
      <c r="J49" s="87"/>
      <c r="K49" s="87"/>
      <c r="L49" s="87"/>
      <c r="M49" s="87"/>
      <c r="N49" s="87" t="s">
        <v>18</v>
      </c>
      <c r="O49" s="87"/>
      <c r="P49" s="87" t="s">
        <v>18</v>
      </c>
      <c r="Q49" s="87"/>
      <c r="R49" s="87"/>
    </row>
    <row r="50" spans="1:18" x14ac:dyDescent="0.25">
      <c r="A50" s="1" t="s">
        <v>87</v>
      </c>
      <c r="B50" s="9"/>
      <c r="C50" s="9" t="s">
        <v>18</v>
      </c>
      <c r="D50" s="9"/>
      <c r="E50" s="9"/>
      <c r="F50" s="9"/>
      <c r="G50" s="9" t="s">
        <v>18</v>
      </c>
      <c r="H50" s="9"/>
      <c r="I50" s="9"/>
      <c r="J50" s="9" t="s">
        <v>18</v>
      </c>
      <c r="K50" s="9" t="s">
        <v>18</v>
      </c>
      <c r="L50" s="9" t="s">
        <v>18</v>
      </c>
      <c r="M50" s="9" t="s">
        <v>18</v>
      </c>
      <c r="N50" s="9"/>
      <c r="O50" s="9"/>
      <c r="P50" s="9" t="s">
        <v>18</v>
      </c>
      <c r="Q50" s="9"/>
      <c r="R50" s="9"/>
    </row>
    <row r="51" spans="1:18" x14ac:dyDescent="0.25">
      <c r="A51" s="78" t="s">
        <v>110</v>
      </c>
      <c r="B51" s="87" t="s">
        <v>18</v>
      </c>
      <c r="C51" s="87" t="s">
        <v>18</v>
      </c>
      <c r="D51" s="87" t="s">
        <v>18</v>
      </c>
      <c r="E51" s="87"/>
      <c r="F51" s="87"/>
      <c r="G51" s="87"/>
      <c r="H51" s="87" t="s">
        <v>18</v>
      </c>
      <c r="I51" s="87"/>
      <c r="J51" s="87"/>
      <c r="K51" s="87"/>
      <c r="L51" s="87"/>
      <c r="M51" s="87" t="s">
        <v>18</v>
      </c>
      <c r="N51" s="87"/>
      <c r="O51" s="87"/>
      <c r="P51" s="87" t="s">
        <v>18</v>
      </c>
      <c r="Q51" s="87"/>
      <c r="R51" s="87"/>
    </row>
    <row r="52" spans="1:18" x14ac:dyDescent="0.25">
      <c r="A52" s="78" t="s">
        <v>107</v>
      </c>
      <c r="B52" s="87"/>
      <c r="C52" s="87"/>
      <c r="D52" s="87" t="s">
        <v>18</v>
      </c>
      <c r="E52" s="87"/>
      <c r="F52" s="87"/>
      <c r="G52" s="87"/>
      <c r="H52" s="87" t="s">
        <v>18</v>
      </c>
      <c r="I52" s="87" t="s">
        <v>18</v>
      </c>
      <c r="J52" s="87"/>
      <c r="K52" s="87"/>
      <c r="L52" s="87" t="s">
        <v>18</v>
      </c>
      <c r="M52" s="87"/>
      <c r="N52" s="87"/>
      <c r="O52" s="87"/>
      <c r="P52" s="87" t="s">
        <v>18</v>
      </c>
      <c r="Q52" s="87"/>
      <c r="R52" s="87"/>
    </row>
    <row r="53" spans="1:18" x14ac:dyDescent="0.25">
      <c r="A53" s="1" t="s">
        <v>105</v>
      </c>
      <c r="B53" s="9"/>
      <c r="C53" s="9"/>
      <c r="D53" s="9" t="s">
        <v>18</v>
      </c>
      <c r="E53" s="9"/>
      <c r="F53" s="9"/>
      <c r="G53" s="9" t="s">
        <v>18</v>
      </c>
      <c r="H53" s="9" t="s">
        <v>18</v>
      </c>
      <c r="I53" s="9"/>
      <c r="J53" s="9"/>
      <c r="K53" s="9"/>
      <c r="L53" s="9"/>
      <c r="M53" s="9"/>
      <c r="N53" s="9"/>
      <c r="O53" s="9"/>
      <c r="P53" s="9" t="s">
        <v>18</v>
      </c>
      <c r="Q53" s="9"/>
      <c r="R53" s="9"/>
    </row>
    <row r="54" spans="1:18" ht="30" x14ac:dyDescent="0.25">
      <c r="A54" s="1" t="s">
        <v>77</v>
      </c>
      <c r="B54" s="73"/>
      <c r="C54" s="73" t="s">
        <v>18</v>
      </c>
      <c r="D54" s="73" t="s">
        <v>18</v>
      </c>
      <c r="E54" s="7"/>
      <c r="F54" s="7"/>
      <c r="G54" s="7"/>
      <c r="H54" s="12" t="s">
        <v>18</v>
      </c>
      <c r="I54" s="12"/>
      <c r="J54" s="7"/>
      <c r="K54" s="7"/>
      <c r="L54" s="12"/>
      <c r="M54" s="12"/>
      <c r="N54" s="7"/>
      <c r="O54" s="7"/>
      <c r="P54" s="7" t="s">
        <v>18</v>
      </c>
      <c r="Q54" s="12"/>
      <c r="R54" s="12"/>
    </row>
    <row r="55" spans="1:18" ht="30" x14ac:dyDescent="0.25">
      <c r="A55" s="78" t="s">
        <v>27</v>
      </c>
      <c r="B55" s="81"/>
      <c r="C55" s="81"/>
      <c r="D55" s="81"/>
      <c r="E55" s="47" t="s">
        <v>18</v>
      </c>
      <c r="F55" s="47"/>
      <c r="G55" s="47"/>
      <c r="H55" s="51"/>
      <c r="I55" s="51" t="s">
        <v>18</v>
      </c>
      <c r="J55" s="47" t="s">
        <v>18</v>
      </c>
      <c r="K55" s="47"/>
      <c r="L55" s="51"/>
      <c r="M55" s="51" t="s">
        <v>18</v>
      </c>
      <c r="N55" s="47" t="s">
        <v>18</v>
      </c>
      <c r="O55" s="47" t="s">
        <v>18</v>
      </c>
      <c r="P55" s="47"/>
      <c r="Q55" s="51"/>
      <c r="R55" s="51"/>
    </row>
    <row r="56" spans="1:18" x14ac:dyDescent="0.25">
      <c r="A56" s="78" t="s">
        <v>101</v>
      </c>
      <c r="B56" s="87" t="s">
        <v>18</v>
      </c>
      <c r="C56" s="87" t="s">
        <v>18</v>
      </c>
      <c r="D56" s="87" t="s">
        <v>18</v>
      </c>
      <c r="E56" s="87" t="s">
        <v>18</v>
      </c>
      <c r="F56" s="87" t="s">
        <v>18</v>
      </c>
      <c r="G56" s="87"/>
      <c r="H56" s="87" t="s">
        <v>18</v>
      </c>
      <c r="I56" s="87"/>
      <c r="J56" s="87"/>
      <c r="K56" s="87"/>
      <c r="L56" s="87"/>
      <c r="M56" s="87" t="s">
        <v>18</v>
      </c>
      <c r="N56" s="87" t="s">
        <v>18</v>
      </c>
      <c r="O56" s="87" t="s">
        <v>18</v>
      </c>
      <c r="P56" s="87"/>
      <c r="Q56" s="87"/>
      <c r="R56" s="87"/>
    </row>
    <row r="57" spans="1:18" x14ac:dyDescent="0.25">
      <c r="A57" s="78" t="s">
        <v>13</v>
      </c>
      <c r="B57" s="81"/>
      <c r="C57" s="81" t="s">
        <v>18</v>
      </c>
      <c r="D57" s="81" t="s">
        <v>18</v>
      </c>
      <c r="E57" s="47" t="s">
        <v>18</v>
      </c>
      <c r="F57" s="47" t="s">
        <v>18</v>
      </c>
      <c r="G57" s="47"/>
      <c r="H57" s="51" t="s">
        <v>18</v>
      </c>
      <c r="I57" s="51"/>
      <c r="J57" s="47"/>
      <c r="K57" s="47"/>
      <c r="L57" s="51"/>
      <c r="M57" s="51" t="s">
        <v>18</v>
      </c>
      <c r="N57" s="47" t="s">
        <v>18</v>
      </c>
      <c r="O57" s="47" t="s">
        <v>18</v>
      </c>
      <c r="P57" s="47"/>
      <c r="Q57" s="51"/>
      <c r="R57" s="51"/>
    </row>
    <row r="58" spans="1:18" x14ac:dyDescent="0.25">
      <c r="A58" s="78" t="s">
        <v>20</v>
      </c>
      <c r="B58" s="81"/>
      <c r="C58" s="81"/>
      <c r="D58" s="81"/>
      <c r="E58" s="47"/>
      <c r="F58" s="47"/>
      <c r="G58" s="47"/>
      <c r="H58" s="51"/>
      <c r="I58" s="51"/>
      <c r="J58" s="47"/>
      <c r="K58" s="47" t="s">
        <v>18</v>
      </c>
      <c r="L58" s="51" t="s">
        <v>18</v>
      </c>
      <c r="M58" s="51"/>
      <c r="N58" s="47" t="s">
        <v>18</v>
      </c>
      <c r="O58" s="47" t="s">
        <v>18</v>
      </c>
      <c r="P58" s="47"/>
      <c r="Q58" s="51"/>
      <c r="R58" s="51"/>
    </row>
    <row r="59" spans="1:18" x14ac:dyDescent="0.25">
      <c r="A59" s="78" t="s">
        <v>6</v>
      </c>
      <c r="B59" s="81"/>
      <c r="C59" s="81"/>
      <c r="D59" s="71" t="s">
        <v>18</v>
      </c>
      <c r="E59" s="47" t="s">
        <v>18</v>
      </c>
      <c r="F59" s="47"/>
      <c r="G59" s="47"/>
      <c r="H59" s="51" t="s">
        <v>18</v>
      </c>
      <c r="I59" s="51" t="s">
        <v>18</v>
      </c>
      <c r="J59" s="47"/>
      <c r="K59" s="47"/>
      <c r="L59" s="51"/>
      <c r="M59" s="51"/>
      <c r="N59" s="47" t="s">
        <v>18</v>
      </c>
      <c r="O59" s="47" t="s">
        <v>18</v>
      </c>
      <c r="P59" s="47"/>
      <c r="Q59" s="51"/>
      <c r="R59" s="51"/>
    </row>
    <row r="60" spans="1:18" ht="30" x14ac:dyDescent="0.25">
      <c r="A60" s="78" t="s">
        <v>75</v>
      </c>
      <c r="B60" s="81"/>
      <c r="C60" s="81"/>
      <c r="D60" s="81" t="s">
        <v>18</v>
      </c>
      <c r="E60" s="47"/>
      <c r="F60" s="47"/>
      <c r="G60" s="47" t="s">
        <v>18</v>
      </c>
      <c r="H60" s="51"/>
      <c r="I60" s="51" t="s">
        <v>18</v>
      </c>
      <c r="J60" s="47"/>
      <c r="K60" s="47"/>
      <c r="L60" s="51"/>
      <c r="M60" s="51"/>
      <c r="N60" s="47" t="s">
        <v>18</v>
      </c>
      <c r="O60" s="47" t="s">
        <v>18</v>
      </c>
      <c r="P60" s="47"/>
      <c r="Q60" s="51"/>
      <c r="R60" s="51"/>
    </row>
    <row r="61" spans="1:18" x14ac:dyDescent="0.25">
      <c r="A61" s="1" t="s">
        <v>24</v>
      </c>
      <c r="B61" s="73"/>
      <c r="C61" s="73" t="s">
        <v>18</v>
      </c>
      <c r="D61" s="73" t="s">
        <v>18</v>
      </c>
      <c r="E61" s="7"/>
      <c r="F61" s="7"/>
      <c r="G61" s="7"/>
      <c r="H61" s="12" t="s">
        <v>18</v>
      </c>
      <c r="I61" s="12"/>
      <c r="J61" s="7"/>
      <c r="K61" s="7"/>
      <c r="L61" s="12"/>
      <c r="M61" s="12"/>
      <c r="N61" s="7" t="s">
        <v>18</v>
      </c>
      <c r="O61" s="7" t="s">
        <v>18</v>
      </c>
      <c r="P61" s="7"/>
      <c r="Q61" s="12"/>
      <c r="R61" s="12"/>
    </row>
    <row r="62" spans="1:18" x14ac:dyDescent="0.25">
      <c r="A62" s="1" t="s">
        <v>106</v>
      </c>
      <c r="B62" s="9" t="s">
        <v>18</v>
      </c>
      <c r="C62" s="9" t="s">
        <v>18</v>
      </c>
      <c r="D62" s="9"/>
      <c r="E62" s="9"/>
      <c r="F62" s="9"/>
      <c r="G62" s="9"/>
      <c r="H62" s="9" t="s">
        <v>18</v>
      </c>
      <c r="I62" s="9"/>
      <c r="J62" s="9"/>
      <c r="K62" s="9"/>
      <c r="L62" s="9"/>
      <c r="M62" s="9"/>
      <c r="N62" s="9" t="s">
        <v>18</v>
      </c>
      <c r="O62" s="9" t="s">
        <v>18</v>
      </c>
      <c r="P62" s="9"/>
      <c r="Q62" s="9"/>
      <c r="R62" s="9"/>
    </row>
    <row r="63" spans="1:18" x14ac:dyDescent="0.25">
      <c r="A63" s="78" t="s">
        <v>8</v>
      </c>
      <c r="B63" s="81"/>
      <c r="C63" s="81"/>
      <c r="D63" s="81" t="s">
        <v>18</v>
      </c>
      <c r="E63" s="47"/>
      <c r="F63" s="47"/>
      <c r="G63" s="47"/>
      <c r="H63" s="51"/>
      <c r="I63" s="51"/>
      <c r="J63" s="47"/>
      <c r="K63" s="47"/>
      <c r="L63" s="51"/>
      <c r="M63" s="51"/>
      <c r="N63" s="47" t="s">
        <v>18</v>
      </c>
      <c r="O63" s="47" t="s">
        <v>18</v>
      </c>
      <c r="P63" s="47"/>
      <c r="Q63" s="51"/>
      <c r="R63" s="51"/>
    </row>
    <row r="64" spans="1:18" x14ac:dyDescent="0.25">
      <c r="A64" s="78" t="s">
        <v>96</v>
      </c>
      <c r="B64" s="87"/>
      <c r="C64" s="87" t="s">
        <v>18</v>
      </c>
      <c r="D64" s="87"/>
      <c r="E64" s="87"/>
      <c r="F64" s="87"/>
      <c r="G64" s="87"/>
      <c r="H64" s="87"/>
      <c r="I64" s="87"/>
      <c r="J64" s="87" t="s">
        <v>18</v>
      </c>
      <c r="K64" s="87"/>
      <c r="L64" s="87" t="s">
        <v>18</v>
      </c>
      <c r="M64" s="87"/>
      <c r="N64" s="87"/>
      <c r="O64" s="87" t="s">
        <v>18</v>
      </c>
      <c r="P64" s="87"/>
      <c r="Q64" s="87"/>
      <c r="R64" s="87"/>
    </row>
    <row r="65" spans="1:18" x14ac:dyDescent="0.25">
      <c r="A65" s="78" t="s">
        <v>34</v>
      </c>
      <c r="B65" s="81" t="s">
        <v>18</v>
      </c>
      <c r="C65" s="81" t="s">
        <v>18</v>
      </c>
      <c r="D65" s="81"/>
      <c r="E65" s="47"/>
      <c r="F65" s="47"/>
      <c r="G65" s="47"/>
      <c r="H65" s="51"/>
      <c r="I65" s="51"/>
      <c r="J65" s="47"/>
      <c r="K65" s="47"/>
      <c r="L65" s="51" t="s">
        <v>18</v>
      </c>
      <c r="M65" s="51" t="s">
        <v>18</v>
      </c>
      <c r="N65" s="47" t="s">
        <v>18</v>
      </c>
      <c r="O65" s="47"/>
      <c r="P65" s="47"/>
      <c r="Q65" s="51"/>
      <c r="R65" s="51"/>
    </row>
    <row r="66" spans="1:18" ht="30" x14ac:dyDescent="0.25">
      <c r="A66" s="1" t="s">
        <v>69</v>
      </c>
      <c r="B66" s="73"/>
      <c r="C66" s="73" t="s">
        <v>18</v>
      </c>
      <c r="D66" s="73"/>
      <c r="E66" s="7"/>
      <c r="F66" s="7"/>
      <c r="G66" s="7"/>
      <c r="H66" s="12"/>
      <c r="I66" s="12" t="s">
        <v>18</v>
      </c>
      <c r="J66" s="7"/>
      <c r="K66" s="7"/>
      <c r="L66" s="12" t="s">
        <v>18</v>
      </c>
      <c r="M66" s="12"/>
      <c r="N66" s="7" t="s">
        <v>18</v>
      </c>
      <c r="O66" s="7"/>
      <c r="P66" s="7"/>
      <c r="Q66" s="12"/>
      <c r="R66" s="12"/>
    </row>
    <row r="67" spans="1:18" ht="30" x14ac:dyDescent="0.25">
      <c r="A67" s="1" t="s">
        <v>72</v>
      </c>
      <c r="B67" s="73"/>
      <c r="C67" s="73" t="s">
        <v>18</v>
      </c>
      <c r="D67" s="73"/>
      <c r="E67" s="7" t="s">
        <v>18</v>
      </c>
      <c r="F67" s="7"/>
      <c r="G67" s="7"/>
      <c r="H67" s="12"/>
      <c r="I67" s="12"/>
      <c r="J67" s="7"/>
      <c r="K67" s="7"/>
      <c r="L67" s="12" t="s">
        <v>18</v>
      </c>
      <c r="M67" s="12"/>
      <c r="N67" s="7" t="s">
        <v>18</v>
      </c>
      <c r="O67" s="7"/>
      <c r="P67" s="7"/>
      <c r="Q67" s="12"/>
      <c r="R67" s="12"/>
    </row>
    <row r="68" spans="1:18" ht="28.5" customHeight="1" x14ac:dyDescent="0.25">
      <c r="A68" s="78" t="s">
        <v>30</v>
      </c>
      <c r="B68" s="81"/>
      <c r="C68" s="81"/>
      <c r="D68" s="81" t="s">
        <v>18</v>
      </c>
      <c r="E68" s="47"/>
      <c r="F68" s="47"/>
      <c r="G68" s="47"/>
      <c r="H68" s="51"/>
      <c r="I68" s="51"/>
      <c r="J68" s="47"/>
      <c r="K68" s="47"/>
      <c r="L68" s="51" t="s">
        <v>18</v>
      </c>
      <c r="M68" s="51"/>
      <c r="N68" s="47" t="s">
        <v>18</v>
      </c>
      <c r="O68" s="47"/>
      <c r="P68" s="47"/>
      <c r="Q68" s="51"/>
      <c r="R68" s="51"/>
    </row>
    <row r="69" spans="1:18" ht="30" x14ac:dyDescent="0.25">
      <c r="A69" s="1" t="s">
        <v>68</v>
      </c>
      <c r="B69" s="73"/>
      <c r="C69" s="73"/>
      <c r="D69" s="73" t="s">
        <v>18</v>
      </c>
      <c r="E69" s="7"/>
      <c r="F69" s="7"/>
      <c r="G69" s="7"/>
      <c r="H69" s="12" t="s">
        <v>18</v>
      </c>
      <c r="I69" s="12"/>
      <c r="J69" s="7"/>
      <c r="K69" s="7"/>
      <c r="L69" s="12"/>
      <c r="M69" s="12"/>
      <c r="N69" s="7" t="s">
        <v>18</v>
      </c>
      <c r="O69" s="7"/>
      <c r="P69" s="7"/>
      <c r="Q69" s="12"/>
      <c r="R69" s="12"/>
    </row>
    <row r="70" spans="1:18" x14ac:dyDescent="0.25">
      <c r="A70" s="78" t="s">
        <v>29</v>
      </c>
      <c r="B70" s="81"/>
      <c r="C70" s="81"/>
      <c r="D70" s="81" t="s">
        <v>18</v>
      </c>
      <c r="E70" s="47"/>
      <c r="F70" s="47" t="s">
        <v>18</v>
      </c>
      <c r="G70" s="47"/>
      <c r="H70" s="51"/>
      <c r="I70" s="51"/>
      <c r="J70" s="47"/>
      <c r="K70" s="47"/>
      <c r="L70" s="51"/>
      <c r="M70" s="51"/>
      <c r="N70" s="47" t="s">
        <v>18</v>
      </c>
      <c r="O70" s="47"/>
      <c r="P70" s="47"/>
      <c r="Q70" s="51"/>
      <c r="R70" s="51"/>
    </row>
    <row r="71" spans="1:18" x14ac:dyDescent="0.25">
      <c r="A71" s="1" t="s">
        <v>134</v>
      </c>
      <c r="B71" s="9"/>
      <c r="C71" s="9"/>
      <c r="D71" s="9" t="s">
        <v>18</v>
      </c>
      <c r="E71" s="9"/>
      <c r="F71" s="9"/>
      <c r="G71" s="9"/>
      <c r="H71" s="9"/>
      <c r="I71" s="9" t="s">
        <v>18</v>
      </c>
      <c r="J71" s="9"/>
      <c r="K71" s="9" t="s">
        <v>18</v>
      </c>
      <c r="L71" s="9" t="s">
        <v>18</v>
      </c>
      <c r="M71" s="9" t="s">
        <v>18</v>
      </c>
      <c r="N71" s="9"/>
      <c r="O71" s="9"/>
      <c r="P71" s="9"/>
      <c r="Q71" s="9"/>
      <c r="R71" s="9"/>
    </row>
    <row r="72" spans="1:18" x14ac:dyDescent="0.25">
      <c r="A72" s="1" t="s">
        <v>97</v>
      </c>
      <c r="B72" s="9"/>
      <c r="C72" s="9"/>
      <c r="D72" s="9" t="s">
        <v>18</v>
      </c>
      <c r="E72" s="9"/>
      <c r="F72" s="9"/>
      <c r="G72" s="9"/>
      <c r="H72" s="9"/>
      <c r="I72" s="9" t="s">
        <v>18</v>
      </c>
      <c r="J72" s="9"/>
      <c r="K72" s="9" t="s">
        <v>18</v>
      </c>
      <c r="L72" s="9"/>
      <c r="M72" s="9" t="s">
        <v>18</v>
      </c>
      <c r="N72" s="9"/>
      <c r="O72" s="9"/>
      <c r="P72" s="9"/>
      <c r="Q72" s="9"/>
      <c r="R72" s="9"/>
    </row>
    <row r="73" spans="1:18" x14ac:dyDescent="0.25">
      <c r="A73" s="78" t="s">
        <v>92</v>
      </c>
      <c r="B73" s="87" t="s">
        <v>18</v>
      </c>
      <c r="C73" s="87"/>
      <c r="D73" s="87"/>
      <c r="E73" s="87" t="s">
        <v>18</v>
      </c>
      <c r="F73" s="87" t="s">
        <v>18</v>
      </c>
      <c r="G73" s="87"/>
      <c r="H73" s="87"/>
      <c r="I73" s="87" t="s">
        <v>18</v>
      </c>
      <c r="J73" s="87"/>
      <c r="K73" s="87"/>
      <c r="L73" s="87" t="s">
        <v>18</v>
      </c>
      <c r="M73" s="87"/>
      <c r="N73" s="87"/>
      <c r="O73" s="87"/>
      <c r="P73" s="87"/>
      <c r="Q73" s="87"/>
      <c r="R73" s="87"/>
    </row>
    <row r="74" spans="1:18" x14ac:dyDescent="0.25">
      <c r="A74" s="78" t="s">
        <v>16</v>
      </c>
      <c r="B74" s="81"/>
      <c r="C74" s="81"/>
      <c r="D74" s="81" t="s">
        <v>18</v>
      </c>
      <c r="E74" s="47"/>
      <c r="F74" s="47" t="s">
        <v>18</v>
      </c>
      <c r="G74" s="47"/>
      <c r="H74" s="51"/>
      <c r="I74" s="51"/>
      <c r="J74" s="47"/>
      <c r="K74" s="47" t="s">
        <v>18</v>
      </c>
      <c r="L74" s="51"/>
      <c r="M74" s="51"/>
      <c r="N74" s="47"/>
      <c r="O74" s="47"/>
      <c r="P74" s="47"/>
      <c r="Q74" s="51"/>
      <c r="R74" s="51"/>
    </row>
    <row r="75" spans="1:18" x14ac:dyDescent="0.25">
      <c r="A75" s="1" t="s">
        <v>32</v>
      </c>
      <c r="B75" s="73"/>
      <c r="C75" s="73"/>
      <c r="D75" s="73"/>
      <c r="E75" s="7"/>
      <c r="F75" s="7"/>
      <c r="G75" s="7"/>
      <c r="H75" s="12" t="s">
        <v>18</v>
      </c>
      <c r="I75" s="12"/>
      <c r="J75" s="7" t="s">
        <v>18</v>
      </c>
      <c r="K75" s="7"/>
      <c r="L75" s="12"/>
      <c r="M75" s="12"/>
      <c r="N75" s="7"/>
      <c r="O75" s="7"/>
      <c r="P75" s="7"/>
      <c r="Q75" s="12"/>
      <c r="R75" s="12"/>
    </row>
    <row r="76" spans="1:18" x14ac:dyDescent="0.25">
      <c r="A76" s="78" t="s">
        <v>137</v>
      </c>
      <c r="B76" s="87"/>
      <c r="C76" s="87"/>
      <c r="D76" s="87"/>
      <c r="E76" s="87" t="s">
        <v>18</v>
      </c>
      <c r="F76" s="87"/>
      <c r="G76" s="87" t="s">
        <v>18</v>
      </c>
      <c r="H76" s="87"/>
      <c r="I76" s="87"/>
      <c r="J76" s="87"/>
      <c r="K76" s="87"/>
      <c r="L76" s="87"/>
      <c r="M76" s="87"/>
      <c r="N76" s="87"/>
      <c r="O76" s="87"/>
      <c r="P76" s="87"/>
      <c r="Q76" s="87"/>
      <c r="R76" s="87"/>
    </row>
    <row r="77" spans="1:18" x14ac:dyDescent="0.25">
      <c r="A77" s="1" t="s">
        <v>10</v>
      </c>
      <c r="B77" s="73" t="s">
        <v>18</v>
      </c>
      <c r="C77" s="73" t="s">
        <v>18</v>
      </c>
      <c r="D77" s="73"/>
      <c r="E77" s="7" t="s">
        <v>18</v>
      </c>
      <c r="F77" s="7" t="s">
        <v>18</v>
      </c>
      <c r="G77" s="7"/>
      <c r="H77" s="12"/>
      <c r="I77" s="12"/>
      <c r="J77" s="7"/>
      <c r="K77" s="7"/>
      <c r="L77" s="12"/>
      <c r="M77" s="12"/>
      <c r="N77" s="7"/>
      <c r="O77" s="7"/>
      <c r="P77" s="7"/>
      <c r="Q77" s="12"/>
      <c r="R77" s="12"/>
    </row>
    <row r="78" spans="1:18" x14ac:dyDescent="0.25">
      <c r="A78" s="1" t="s">
        <v>31</v>
      </c>
      <c r="B78" s="73"/>
      <c r="C78" s="73"/>
      <c r="D78" s="73"/>
      <c r="E78" s="7"/>
      <c r="F78" s="7"/>
      <c r="G78" s="7"/>
      <c r="H78" s="12"/>
      <c r="I78" s="12"/>
      <c r="J78" s="7"/>
      <c r="K78" s="7"/>
      <c r="L78" s="12"/>
      <c r="M78" s="12"/>
      <c r="N78" s="7"/>
      <c r="O78" s="7"/>
      <c r="P78" s="7"/>
      <c r="Q78" s="12"/>
      <c r="R78" s="12"/>
    </row>
    <row r="79" spans="1:18" x14ac:dyDescent="0.25">
      <c r="A79" s="78" t="s">
        <v>35</v>
      </c>
      <c r="B79" s="81"/>
      <c r="C79" s="81"/>
      <c r="D79" s="81"/>
      <c r="E79" s="47"/>
      <c r="F79" s="47"/>
      <c r="G79" s="47"/>
      <c r="H79" s="51"/>
      <c r="I79" s="51"/>
      <c r="J79" s="47"/>
      <c r="K79" s="47"/>
      <c r="L79" s="51"/>
      <c r="M79" s="51"/>
      <c r="N79" s="47"/>
      <c r="O79" s="47"/>
      <c r="P79" s="47"/>
      <c r="Q79" s="51"/>
      <c r="R79" s="51"/>
    </row>
    <row r="80" spans="1:18" x14ac:dyDescent="0.25">
      <c r="A80" s="1" t="s">
        <v>31</v>
      </c>
    </row>
    <row r="81" spans="1:19" x14ac:dyDescent="0.25">
      <c r="A81" s="1" t="s">
        <v>161</v>
      </c>
      <c r="B81">
        <v>25</v>
      </c>
      <c r="C81">
        <v>34</v>
      </c>
      <c r="D81">
        <v>58</v>
      </c>
      <c r="E81">
        <v>31</v>
      </c>
      <c r="F81">
        <v>27</v>
      </c>
      <c r="G81">
        <v>23</v>
      </c>
      <c r="H81">
        <v>35</v>
      </c>
      <c r="I81">
        <v>21</v>
      </c>
      <c r="J81">
        <v>24</v>
      </c>
      <c r="K81">
        <v>16</v>
      </c>
      <c r="L81">
        <v>27</v>
      </c>
      <c r="M81">
        <v>18</v>
      </c>
      <c r="N81">
        <v>51</v>
      </c>
      <c r="O81">
        <v>30</v>
      </c>
      <c r="P81">
        <v>37</v>
      </c>
      <c r="Q81">
        <v>27</v>
      </c>
      <c r="R81">
        <v>26</v>
      </c>
      <c r="S81">
        <f>SUM(B81:R81)</f>
        <v>510</v>
      </c>
    </row>
    <row r="82" spans="1:19" x14ac:dyDescent="0.25">
      <c r="A82" s="1" t="s">
        <v>162</v>
      </c>
      <c r="F82">
        <f>SUM(E81:G81)+M81+Q81</f>
        <v>126</v>
      </c>
      <c r="J82">
        <f>SUM(J81:K81)+I81+R81</f>
        <v>87</v>
      </c>
      <c r="N82">
        <f>SUM(N81:P81)+H81+L81</f>
        <v>180</v>
      </c>
    </row>
    <row r="83" spans="1:19" x14ac:dyDescent="0.25">
      <c r="A83" s="1" t="s">
        <v>163</v>
      </c>
      <c r="F83" s="92">
        <f>F82/S81</f>
        <v>0.24705882352941178</v>
      </c>
      <c r="G83" t="s">
        <v>0</v>
      </c>
      <c r="J83" s="92">
        <f>J82/S81</f>
        <v>0.17058823529411765</v>
      </c>
      <c r="K83" t="s">
        <v>164</v>
      </c>
      <c r="N83" s="92">
        <f>N82/S81</f>
        <v>0.35294117647058826</v>
      </c>
      <c r="O83" t="s">
        <v>2</v>
      </c>
    </row>
  </sheetData>
  <sortState ref="A2:R80">
    <sortCondition ref="R2:R80"/>
  </sortState>
  <pageMargins left="0.25" right="0.25" top="0.75" bottom="0.75" header="0.3" footer="0.3"/>
  <pageSetup scale="36" orientation="portrait"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pageSetUpPr fitToPage="1"/>
  </sheetPr>
  <dimension ref="A1:AC105"/>
  <sheetViews>
    <sheetView zoomScale="60" zoomScaleNormal="60" workbookViewId="0">
      <pane ySplit="1" topLeftCell="A2" activePane="bottomLeft" state="frozen"/>
      <selection pane="bottomLeft"/>
    </sheetView>
  </sheetViews>
  <sheetFormatPr defaultRowHeight="15" x14ac:dyDescent="0.25"/>
  <cols>
    <col min="1" max="1" width="11.85546875" customWidth="1"/>
    <col min="2" max="2" width="19.85546875" customWidth="1"/>
    <col min="3" max="3" width="29" customWidth="1"/>
    <col min="4" max="4" width="10.28515625" customWidth="1"/>
    <col min="5" max="5" width="9.140625" customWidth="1"/>
    <col min="6" max="6" width="10.28515625" customWidth="1"/>
    <col min="7" max="7" width="11" customWidth="1"/>
    <col min="8" max="8" width="9" customWidth="1"/>
    <col min="9" max="9" width="10.140625" customWidth="1"/>
    <col min="10" max="10" width="9.7109375" customWidth="1"/>
    <col min="11" max="11" width="12.85546875" customWidth="1"/>
    <col min="12" max="12" width="11.85546875" customWidth="1"/>
    <col min="13" max="14" width="12" customWidth="1"/>
    <col min="15" max="15" width="9.42578125" customWidth="1"/>
    <col min="16" max="16" width="11.85546875" customWidth="1"/>
    <col min="17" max="17" width="13.28515625" customWidth="1"/>
    <col min="18" max="18" width="10.42578125" customWidth="1"/>
    <col min="19" max="19" width="11.85546875" customWidth="1"/>
    <col min="20" max="20" width="12.85546875" customWidth="1"/>
    <col min="21" max="21" width="9.85546875" customWidth="1"/>
    <col min="22" max="22" width="12" customWidth="1"/>
    <col min="23" max="23" width="12.42578125" customWidth="1"/>
    <col min="24" max="25" width="11.85546875" customWidth="1"/>
    <col min="26" max="26" width="13.140625" customWidth="1"/>
  </cols>
  <sheetData>
    <row r="1" spans="1:29" ht="48.75" customHeight="1" x14ac:dyDescent="0.25">
      <c r="A1" s="1" t="s">
        <v>262</v>
      </c>
      <c r="B1" s="22" t="s">
        <v>57</v>
      </c>
      <c r="C1" s="22" t="s">
        <v>3</v>
      </c>
      <c r="D1" s="204" t="s">
        <v>180</v>
      </c>
      <c r="E1" s="45" t="s">
        <v>93</v>
      </c>
      <c r="F1" s="45" t="s">
        <v>94</v>
      </c>
      <c r="G1" s="45" t="s">
        <v>95</v>
      </c>
      <c r="H1" s="206" t="s">
        <v>177</v>
      </c>
      <c r="I1" s="23" t="s">
        <v>44</v>
      </c>
      <c r="J1" s="23" t="s">
        <v>45</v>
      </c>
      <c r="K1" s="23" t="s">
        <v>46</v>
      </c>
      <c r="L1" s="24" t="s">
        <v>53</v>
      </c>
      <c r="M1" s="131" t="s">
        <v>54</v>
      </c>
      <c r="N1" s="198" t="s">
        <v>179</v>
      </c>
      <c r="O1" s="133" t="s">
        <v>47</v>
      </c>
      <c r="P1" s="23" t="s">
        <v>48</v>
      </c>
      <c r="Q1" s="24" t="s">
        <v>52</v>
      </c>
      <c r="R1" s="24" t="s">
        <v>55</v>
      </c>
      <c r="S1" s="198" t="s">
        <v>179</v>
      </c>
      <c r="T1" s="23" t="s">
        <v>49</v>
      </c>
      <c r="U1" s="23" t="s">
        <v>50</v>
      </c>
      <c r="V1" s="23" t="s">
        <v>51</v>
      </c>
      <c r="W1" s="24" t="s">
        <v>39</v>
      </c>
      <c r="X1" s="24" t="s">
        <v>56</v>
      </c>
      <c r="Y1" s="198" t="s">
        <v>179</v>
      </c>
      <c r="Z1" s="199" t="s">
        <v>178</v>
      </c>
    </row>
    <row r="2" spans="1:29" ht="32.25" customHeight="1" x14ac:dyDescent="0.25">
      <c r="A2" s="53" t="s">
        <v>142</v>
      </c>
      <c r="D2" s="205"/>
      <c r="E2" s="9"/>
      <c r="F2" s="9"/>
      <c r="G2" s="9"/>
      <c r="H2" s="206"/>
      <c r="I2" s="179" t="s">
        <v>0</v>
      </c>
      <c r="J2" s="180"/>
      <c r="K2" s="181"/>
      <c r="L2" s="10" t="s">
        <v>41</v>
      </c>
      <c r="M2" s="94" t="s">
        <v>42</v>
      </c>
      <c r="N2" s="198"/>
      <c r="O2" s="180" t="s">
        <v>1</v>
      </c>
      <c r="P2" s="181"/>
      <c r="Q2" s="11" t="s">
        <v>165</v>
      </c>
      <c r="R2" s="10" t="s">
        <v>43</v>
      </c>
      <c r="S2" s="198"/>
      <c r="T2" s="179" t="s">
        <v>2</v>
      </c>
      <c r="U2" s="180"/>
      <c r="V2" s="181"/>
      <c r="W2" s="10" t="s">
        <v>37</v>
      </c>
      <c r="X2" s="10" t="s">
        <v>40</v>
      </c>
      <c r="Y2" s="198"/>
      <c r="Z2" s="199"/>
      <c r="AA2" s="2"/>
      <c r="AB2" s="2"/>
      <c r="AC2" s="2"/>
    </row>
    <row r="3" spans="1:29" ht="48.75" x14ac:dyDescent="0.25">
      <c r="A3" t="s">
        <v>113</v>
      </c>
      <c r="B3" s="22" t="s">
        <v>57</v>
      </c>
      <c r="C3" s="22" t="s">
        <v>3</v>
      </c>
      <c r="D3" s="205"/>
      <c r="E3" s="45" t="s">
        <v>93</v>
      </c>
      <c r="F3" s="45" t="s">
        <v>94</v>
      </c>
      <c r="G3" s="45" t="s">
        <v>95</v>
      </c>
      <c r="H3" s="206"/>
      <c r="I3" s="28" t="s">
        <v>44</v>
      </c>
      <c r="J3" s="28" t="s">
        <v>45</v>
      </c>
      <c r="K3" s="28" t="s">
        <v>46</v>
      </c>
      <c r="L3" s="29" t="s">
        <v>53</v>
      </c>
      <c r="M3" s="132" t="s">
        <v>54</v>
      </c>
      <c r="N3" s="198"/>
      <c r="O3" s="134" t="s">
        <v>47</v>
      </c>
      <c r="P3" s="28" t="s">
        <v>48</v>
      </c>
      <c r="Q3" s="29" t="s">
        <v>52</v>
      </c>
      <c r="R3" s="29" t="s">
        <v>55</v>
      </c>
      <c r="S3" s="198"/>
      <c r="T3" s="28" t="s">
        <v>49</v>
      </c>
      <c r="U3" s="28" t="s">
        <v>50</v>
      </c>
      <c r="V3" s="28" t="s">
        <v>51</v>
      </c>
      <c r="W3" s="29" t="s">
        <v>39</v>
      </c>
      <c r="X3" s="29" t="s">
        <v>56</v>
      </c>
      <c r="Y3" s="198"/>
      <c r="Z3" s="199"/>
      <c r="AA3" s="2"/>
      <c r="AB3" s="2"/>
      <c r="AC3" s="2"/>
    </row>
    <row r="4" spans="1:29" s="56" customFormat="1" x14ac:dyDescent="0.25">
      <c r="A4" s="5">
        <v>1600</v>
      </c>
      <c r="B4" s="30"/>
      <c r="C4" s="31" t="s">
        <v>4</v>
      </c>
      <c r="D4" s="205"/>
      <c r="E4" s="93"/>
      <c r="F4" s="93"/>
      <c r="G4" s="93"/>
      <c r="H4" s="206"/>
      <c r="I4" s="95"/>
      <c r="J4" s="95"/>
      <c r="K4" s="95"/>
      <c r="L4" s="95"/>
      <c r="M4" s="95"/>
      <c r="N4" s="126"/>
      <c r="O4" s="95"/>
      <c r="P4" s="95"/>
      <c r="Q4" s="95"/>
      <c r="R4" s="97"/>
      <c r="S4" s="126"/>
      <c r="T4" s="95"/>
      <c r="U4" s="95"/>
      <c r="V4" s="95"/>
      <c r="W4" s="95"/>
      <c r="X4" s="95"/>
      <c r="Y4" s="112"/>
      <c r="Z4" s="116">
        <f>Z12/Z51</f>
        <v>0.17649329297637456</v>
      </c>
      <c r="AA4" s="57"/>
      <c r="AB4" s="57"/>
      <c r="AC4" s="57"/>
    </row>
    <row r="5" spans="1:29" ht="45" x14ac:dyDescent="0.25">
      <c r="A5">
        <v>18.100000000000001</v>
      </c>
      <c r="B5" s="13" t="s">
        <v>59</v>
      </c>
      <c r="C5" s="149" t="s">
        <v>5</v>
      </c>
      <c r="D5" s="205"/>
      <c r="E5" s="70">
        <v>87.1</v>
      </c>
      <c r="F5" s="70">
        <v>87.01</v>
      </c>
      <c r="G5" s="70">
        <v>87.01</v>
      </c>
      <c r="H5" s="206"/>
      <c r="I5" s="70">
        <v>87.01</v>
      </c>
      <c r="J5" s="70">
        <v>87.01</v>
      </c>
      <c r="K5" s="46"/>
      <c r="L5" s="70">
        <v>87.01</v>
      </c>
      <c r="M5" s="50"/>
      <c r="O5" s="46"/>
      <c r="P5" s="46"/>
      <c r="Q5" s="70">
        <v>87.01</v>
      </c>
      <c r="R5" s="70">
        <v>87.01</v>
      </c>
      <c r="T5" s="70">
        <v>87.01</v>
      </c>
      <c r="U5" s="70">
        <v>87.01</v>
      </c>
      <c r="V5" s="70">
        <v>87.01</v>
      </c>
      <c r="W5" s="70">
        <v>87.01</v>
      </c>
      <c r="X5" s="50"/>
      <c r="Y5" s="58"/>
    </row>
    <row r="6" spans="1:29" x14ac:dyDescent="0.25">
      <c r="A6">
        <v>18.2</v>
      </c>
      <c r="B6" s="1" t="s">
        <v>62</v>
      </c>
      <c r="C6" s="1" t="s">
        <v>6</v>
      </c>
      <c r="D6" s="205"/>
      <c r="E6" s="73"/>
      <c r="F6" s="73"/>
      <c r="G6" s="72">
        <v>85.71</v>
      </c>
      <c r="H6" s="206"/>
      <c r="I6" s="72">
        <v>85.71</v>
      </c>
      <c r="J6" s="7"/>
      <c r="K6" s="7"/>
      <c r="L6" s="12"/>
      <c r="M6" s="12"/>
      <c r="O6" s="7"/>
      <c r="P6" s="7"/>
      <c r="Q6" s="72">
        <v>85.71</v>
      </c>
      <c r="R6" s="12"/>
      <c r="T6" s="72">
        <v>85.71</v>
      </c>
      <c r="U6" s="72">
        <v>85.71</v>
      </c>
      <c r="V6" s="7"/>
      <c r="W6" s="72">
        <v>85.71</v>
      </c>
      <c r="X6" s="12"/>
      <c r="Y6" s="59"/>
    </row>
    <row r="7" spans="1:29" x14ac:dyDescent="0.25">
      <c r="A7">
        <v>18.3</v>
      </c>
      <c r="B7" s="1"/>
      <c r="C7" s="1" t="s">
        <v>7</v>
      </c>
      <c r="D7" s="205"/>
      <c r="E7" s="73"/>
      <c r="F7" s="73"/>
      <c r="G7" s="73">
        <v>85.71</v>
      </c>
      <c r="H7" s="206"/>
      <c r="I7" s="7">
        <v>85.71</v>
      </c>
      <c r="J7" s="7"/>
      <c r="K7" s="7"/>
      <c r="L7" s="12"/>
      <c r="M7" s="12"/>
      <c r="O7" s="7"/>
      <c r="P7" s="7"/>
      <c r="Q7" s="12"/>
      <c r="R7" s="7">
        <v>85.71</v>
      </c>
      <c r="T7" s="7"/>
      <c r="U7" s="7">
        <v>85.71</v>
      </c>
      <c r="V7" s="7"/>
      <c r="W7" s="12"/>
      <c r="X7" s="7">
        <v>85.71</v>
      </c>
      <c r="Y7" s="59"/>
    </row>
    <row r="8" spans="1:29" x14ac:dyDescent="0.25">
      <c r="A8">
        <v>18.399999999999999</v>
      </c>
      <c r="B8" s="1"/>
      <c r="C8" s="1" t="s">
        <v>8</v>
      </c>
      <c r="D8" s="205"/>
      <c r="E8" s="73"/>
      <c r="F8" s="73"/>
      <c r="G8" s="73">
        <v>66.23</v>
      </c>
      <c r="H8" s="206"/>
      <c r="I8" s="7"/>
      <c r="J8" s="7"/>
      <c r="K8" s="7"/>
      <c r="L8" s="12"/>
      <c r="M8" s="12"/>
      <c r="O8" s="7"/>
      <c r="P8" s="7"/>
      <c r="Q8" s="12"/>
      <c r="R8" s="12"/>
      <c r="T8" s="7">
        <v>66.23</v>
      </c>
      <c r="U8" s="7">
        <v>66.23</v>
      </c>
      <c r="V8" s="7"/>
      <c r="W8" s="12"/>
      <c r="X8" s="12"/>
      <c r="Y8" s="59"/>
    </row>
    <row r="9" spans="1:29" ht="30" x14ac:dyDescent="0.25">
      <c r="A9">
        <v>18.5</v>
      </c>
      <c r="B9" s="1" t="s">
        <v>63</v>
      </c>
      <c r="C9" s="1" t="s">
        <v>72</v>
      </c>
      <c r="D9" s="205"/>
      <c r="E9" s="73"/>
      <c r="F9" s="73">
        <v>87.01</v>
      </c>
      <c r="G9" s="73">
        <v>87.01</v>
      </c>
      <c r="H9" s="206"/>
      <c r="I9" s="73">
        <v>87.01</v>
      </c>
      <c r="J9" s="7"/>
      <c r="K9" s="7"/>
      <c r="L9" s="12"/>
      <c r="M9" s="12"/>
      <c r="O9" s="7"/>
      <c r="P9" s="7"/>
      <c r="Q9" s="12"/>
      <c r="R9" s="12"/>
      <c r="T9" s="73">
        <v>87.01</v>
      </c>
      <c r="U9" s="7"/>
      <c r="V9" s="7"/>
      <c r="W9" s="12"/>
      <c r="X9" s="73">
        <v>87.01</v>
      </c>
      <c r="Y9" s="118"/>
    </row>
    <row r="10" spans="1:29" x14ac:dyDescent="0.25">
      <c r="A10">
        <v>18.600000000000001</v>
      </c>
      <c r="B10" s="1"/>
      <c r="C10" s="1" t="s">
        <v>9</v>
      </c>
      <c r="D10" s="205"/>
      <c r="E10" s="73"/>
      <c r="F10" s="73"/>
      <c r="G10" s="73">
        <v>16.88</v>
      </c>
      <c r="H10" s="206"/>
      <c r="I10" s="7">
        <v>16.88</v>
      </c>
      <c r="J10" s="7"/>
      <c r="K10" s="73">
        <v>16.88</v>
      </c>
      <c r="L10" s="12"/>
      <c r="M10" s="73">
        <v>16.88</v>
      </c>
      <c r="O10" s="7"/>
      <c r="P10" s="7"/>
      <c r="Q10" s="73">
        <v>16.88</v>
      </c>
      <c r="R10" s="12"/>
      <c r="T10" s="73">
        <v>16.88</v>
      </c>
      <c r="U10" s="73">
        <v>16.88</v>
      </c>
      <c r="V10" s="73">
        <v>16.88</v>
      </c>
      <c r="W10" s="73">
        <v>16.88</v>
      </c>
      <c r="X10" s="73">
        <v>16.88</v>
      </c>
      <c r="Y10" s="118"/>
    </row>
    <row r="11" spans="1:29" ht="30" x14ac:dyDescent="0.25">
      <c r="A11">
        <v>18.7</v>
      </c>
      <c r="B11" s="1" t="s">
        <v>71</v>
      </c>
      <c r="C11" s="1" t="s">
        <v>73</v>
      </c>
      <c r="D11" s="205"/>
      <c r="E11" s="73">
        <v>16.88</v>
      </c>
      <c r="F11" s="73">
        <v>16.88</v>
      </c>
      <c r="G11" s="73">
        <v>16.88</v>
      </c>
      <c r="H11" s="206"/>
      <c r="I11" s="73">
        <v>16.88</v>
      </c>
      <c r="J11" s="7"/>
      <c r="K11" s="7"/>
      <c r="L11" s="73">
        <v>16.88</v>
      </c>
      <c r="M11" s="12"/>
      <c r="O11" s="7"/>
      <c r="P11" s="7"/>
      <c r="Q11" s="12"/>
      <c r="R11" s="73">
        <v>16.88</v>
      </c>
      <c r="T11" s="73">
        <v>16.88</v>
      </c>
      <c r="U11" s="7"/>
      <c r="V11" s="7"/>
      <c r="W11" s="12"/>
      <c r="X11" s="12"/>
      <c r="Y11" s="59"/>
    </row>
    <row r="12" spans="1:29" x14ac:dyDescent="0.25">
      <c r="A12" s="201" t="s">
        <v>166</v>
      </c>
      <c r="B12" s="202"/>
      <c r="C12" s="202"/>
      <c r="D12" s="205"/>
      <c r="E12" s="98">
        <f>SUM(E5:E11)</f>
        <v>103.97999999999999</v>
      </c>
      <c r="F12" s="98">
        <f>SUM(F5:F11)</f>
        <v>190.9</v>
      </c>
      <c r="G12" s="98">
        <f>SUM(G5:G11)</f>
        <v>445.43</v>
      </c>
      <c r="H12" s="206"/>
      <c r="I12" s="98">
        <f>SUM(I5:I11)</f>
        <v>379.2</v>
      </c>
      <c r="J12" s="99">
        <f>SUM(J5:J11)</f>
        <v>87.01</v>
      </c>
      <c r="K12" s="99">
        <f>SUM(K5:K11)</f>
        <v>16.88</v>
      </c>
      <c r="L12" s="98">
        <f>SUM(L5:L11)</f>
        <v>103.89</v>
      </c>
      <c r="M12" s="100">
        <f>SUM(M5:M11)</f>
        <v>16.88</v>
      </c>
      <c r="N12" s="101">
        <f>SUM(I12:M12)</f>
        <v>603.86</v>
      </c>
      <c r="O12" s="99">
        <f>SUM(O5:O11)</f>
        <v>0</v>
      </c>
      <c r="P12" s="99">
        <f>SUM(P5:P11)</f>
        <v>0</v>
      </c>
      <c r="Q12" s="100">
        <f>SUM(Q5:Q11)</f>
        <v>189.6</v>
      </c>
      <c r="R12" s="98">
        <f>SUM(R5:R11)</f>
        <v>189.6</v>
      </c>
      <c r="S12" s="101">
        <f>SUM(O12:R12)</f>
        <v>379.2</v>
      </c>
      <c r="T12" s="98">
        <f>SUM(T5:T11)</f>
        <v>359.71999999999997</v>
      </c>
      <c r="U12" s="99">
        <f>SUM(U5:U11)</f>
        <v>341.54</v>
      </c>
      <c r="V12" s="99">
        <f>SUM(V5:V11)</f>
        <v>103.89</v>
      </c>
      <c r="W12" s="100">
        <f>SUM(W5:W11)</f>
        <v>189.6</v>
      </c>
      <c r="X12" s="100">
        <f>SUM(X5:X11)</f>
        <v>189.6</v>
      </c>
      <c r="Y12" s="119">
        <f>SUM(T12:X12)</f>
        <v>1184.3499999999999</v>
      </c>
      <c r="Z12" s="101">
        <f>SUM(T12:X12)+SUM(O12:R12)+SUM(I12:M12)</f>
        <v>2167.41</v>
      </c>
    </row>
    <row r="13" spans="1:29" ht="30" x14ac:dyDescent="0.25">
      <c r="A13" s="5">
        <v>900</v>
      </c>
      <c r="B13" s="34"/>
      <c r="C13" s="31" t="s">
        <v>19</v>
      </c>
      <c r="D13" s="205"/>
      <c r="E13" s="31"/>
      <c r="F13" s="74"/>
      <c r="G13" s="74"/>
      <c r="H13" s="206"/>
      <c r="I13" s="35"/>
      <c r="J13" s="35"/>
      <c r="K13" s="35"/>
      <c r="L13" s="35"/>
      <c r="M13" s="35"/>
      <c r="O13" s="35"/>
      <c r="P13" s="35"/>
      <c r="Q13" s="35"/>
      <c r="R13" s="36"/>
      <c r="T13" s="35"/>
      <c r="U13" s="35"/>
      <c r="V13" s="35"/>
      <c r="W13" s="35"/>
      <c r="X13" s="35"/>
      <c r="Y13" s="83"/>
      <c r="Z13" s="115">
        <f>Z22/Z51</f>
        <v>0.26195135178711459</v>
      </c>
    </row>
    <row r="14" spans="1:29" ht="30" x14ac:dyDescent="0.25">
      <c r="A14">
        <v>18.8</v>
      </c>
      <c r="B14" s="1"/>
      <c r="C14" s="1" t="s">
        <v>74</v>
      </c>
      <c r="D14" s="205"/>
      <c r="E14" s="73">
        <v>75.319999999999993</v>
      </c>
      <c r="F14" s="73"/>
      <c r="G14" s="73">
        <v>75.319999999999993</v>
      </c>
      <c r="H14" s="206"/>
      <c r="I14" s="7"/>
      <c r="J14" s="7"/>
      <c r="K14" s="7"/>
      <c r="L14" s="73">
        <v>75.319999999999993</v>
      </c>
      <c r="M14" s="12"/>
      <c r="O14" s="7"/>
      <c r="P14" s="73">
        <v>75.319999999999993</v>
      </c>
      <c r="Q14" s="73">
        <v>75.319999999999993</v>
      </c>
      <c r="R14" s="12"/>
      <c r="T14" s="73">
        <v>75.319999999999993</v>
      </c>
      <c r="U14" s="7"/>
      <c r="V14" s="73">
        <v>75.319999999999993</v>
      </c>
      <c r="W14" s="73">
        <v>75.319999999999993</v>
      </c>
      <c r="X14" s="73">
        <v>75.319999999999993</v>
      </c>
      <c r="Y14" s="118"/>
    </row>
    <row r="15" spans="1:29" x14ac:dyDescent="0.25">
      <c r="A15">
        <v>18.899999999999999</v>
      </c>
      <c r="B15" s="1"/>
      <c r="C15" s="1" t="s">
        <v>10</v>
      </c>
      <c r="D15" s="205"/>
      <c r="E15" s="73">
        <v>72.73</v>
      </c>
      <c r="F15" s="73">
        <v>72.73</v>
      </c>
      <c r="G15" s="73">
        <v>72.73</v>
      </c>
      <c r="H15" s="206"/>
      <c r="I15" s="73">
        <v>72.73</v>
      </c>
      <c r="J15" s="73">
        <v>72.73</v>
      </c>
      <c r="K15" s="7"/>
      <c r="L15" s="12"/>
      <c r="M15" s="12"/>
      <c r="O15" s="7"/>
      <c r="P15" s="7"/>
      <c r="Q15" s="12"/>
      <c r="R15" s="12"/>
      <c r="T15" s="7"/>
      <c r="U15" s="7"/>
      <c r="V15" s="7"/>
      <c r="W15" s="12"/>
      <c r="X15" s="12"/>
      <c r="Y15" s="59"/>
    </row>
    <row r="16" spans="1:29" ht="30" x14ac:dyDescent="0.25">
      <c r="A16" s="52">
        <v>18.100000000000001</v>
      </c>
      <c r="B16" s="1"/>
      <c r="C16" s="1" t="s">
        <v>75</v>
      </c>
      <c r="D16" s="205"/>
      <c r="E16" s="73"/>
      <c r="F16" s="73"/>
      <c r="G16" s="73">
        <v>70.13</v>
      </c>
      <c r="H16" s="206"/>
      <c r="I16" s="7"/>
      <c r="J16" s="7"/>
      <c r="K16" s="73">
        <v>70.13</v>
      </c>
      <c r="L16" s="12"/>
      <c r="M16" s="12"/>
      <c r="O16" s="7"/>
      <c r="P16" s="7"/>
      <c r="Q16" s="73">
        <v>70.13</v>
      </c>
      <c r="R16" s="12"/>
      <c r="T16" s="73">
        <v>70.13</v>
      </c>
      <c r="U16" s="73">
        <v>70.13</v>
      </c>
      <c r="V16" s="7"/>
      <c r="W16" s="12"/>
      <c r="X16" s="12"/>
      <c r="Y16" s="59"/>
    </row>
    <row r="17" spans="1:26" x14ac:dyDescent="0.25">
      <c r="A17">
        <v>18.11</v>
      </c>
      <c r="B17" s="1"/>
      <c r="C17" s="1" t="s">
        <v>79</v>
      </c>
      <c r="D17" s="205"/>
      <c r="E17" s="73"/>
      <c r="F17" s="73">
        <v>87.01</v>
      </c>
      <c r="G17" s="73">
        <v>87.01</v>
      </c>
      <c r="H17" s="206"/>
      <c r="I17" s="7"/>
      <c r="J17" s="73">
        <v>87.01</v>
      </c>
      <c r="K17" s="7"/>
      <c r="L17" s="12"/>
      <c r="M17" s="73">
        <v>87.01</v>
      </c>
      <c r="O17" s="73">
        <v>87.01</v>
      </c>
      <c r="P17" s="73">
        <v>87.01</v>
      </c>
      <c r="Q17" s="73">
        <v>87.01</v>
      </c>
      <c r="R17" s="73">
        <v>87.01</v>
      </c>
      <c r="T17" s="7"/>
      <c r="U17" s="7"/>
      <c r="V17" s="73">
        <v>87.01</v>
      </c>
      <c r="W17" s="73">
        <v>87.01</v>
      </c>
      <c r="X17" s="73">
        <v>87.01</v>
      </c>
      <c r="Y17" s="118"/>
    </row>
    <row r="18" spans="1:26" ht="30" customHeight="1" x14ac:dyDescent="0.25">
      <c r="B18" s="1"/>
      <c r="C18" s="1" t="s">
        <v>76</v>
      </c>
      <c r="D18" s="205"/>
      <c r="E18" s="73"/>
      <c r="F18" s="73"/>
      <c r="G18" s="73" t="s">
        <v>18</v>
      </c>
      <c r="H18" s="206"/>
      <c r="I18" s="7"/>
      <c r="J18" s="7" t="s">
        <v>18</v>
      </c>
      <c r="K18" s="7"/>
      <c r="L18" s="12"/>
      <c r="M18" s="12"/>
      <c r="O18" s="7" t="s">
        <v>18</v>
      </c>
      <c r="P18" s="7"/>
      <c r="Q18" s="12"/>
      <c r="R18" s="12"/>
      <c r="T18" s="7" t="s">
        <v>18</v>
      </c>
      <c r="U18" s="7"/>
      <c r="V18" s="7" t="s">
        <v>18</v>
      </c>
      <c r="W18" s="12" t="s">
        <v>18</v>
      </c>
      <c r="X18" s="12"/>
      <c r="Y18" s="59"/>
    </row>
    <row r="19" spans="1:26" ht="30" customHeight="1" x14ac:dyDescent="0.25">
      <c r="A19">
        <v>18.12</v>
      </c>
      <c r="B19" s="1"/>
      <c r="C19" s="1" t="s">
        <v>77</v>
      </c>
      <c r="D19" s="205"/>
      <c r="E19" s="73"/>
      <c r="F19" s="73">
        <v>84.42</v>
      </c>
      <c r="G19" s="73">
        <v>84.42</v>
      </c>
      <c r="H19" s="206"/>
      <c r="I19" s="7"/>
      <c r="J19" s="7"/>
      <c r="K19" s="7"/>
      <c r="L19" s="12"/>
      <c r="M19" s="12"/>
      <c r="O19" s="7"/>
      <c r="P19" s="7"/>
      <c r="Q19" s="12"/>
      <c r="R19" s="12"/>
      <c r="T19" s="7"/>
      <c r="U19" s="7"/>
      <c r="V19" s="7">
        <v>84.42</v>
      </c>
      <c r="W19" s="12">
        <v>84.42</v>
      </c>
      <c r="X19" s="12"/>
      <c r="Y19" s="59"/>
    </row>
    <row r="20" spans="1:26" ht="15.75" customHeight="1" x14ac:dyDescent="0.25">
      <c r="A20">
        <v>18.13</v>
      </c>
      <c r="B20" s="1"/>
      <c r="C20" s="1" t="s">
        <v>78</v>
      </c>
      <c r="D20" s="205"/>
      <c r="E20" s="73"/>
      <c r="F20" s="73"/>
      <c r="G20" s="73">
        <v>83.12</v>
      </c>
      <c r="H20" s="206"/>
      <c r="I20" s="7"/>
      <c r="J20" s="73">
        <v>83.12</v>
      </c>
      <c r="K20" s="7"/>
      <c r="L20" s="12"/>
      <c r="M20" s="73">
        <v>83.12</v>
      </c>
      <c r="O20" s="73">
        <v>83.12</v>
      </c>
      <c r="P20" s="73">
        <v>83.12</v>
      </c>
      <c r="Q20" s="73">
        <v>83.12</v>
      </c>
      <c r="R20" s="73">
        <v>83.12</v>
      </c>
      <c r="T20" s="7"/>
      <c r="U20" s="7"/>
      <c r="V20" s="73">
        <v>83.12</v>
      </c>
      <c r="W20" s="73">
        <v>83.12</v>
      </c>
      <c r="X20" s="73">
        <v>83.12</v>
      </c>
      <c r="Y20" s="118"/>
    </row>
    <row r="21" spans="1:26" x14ac:dyDescent="0.25">
      <c r="A21">
        <v>18.14</v>
      </c>
      <c r="B21" s="1"/>
      <c r="C21" s="1" t="s">
        <v>80</v>
      </c>
      <c r="D21" s="205"/>
      <c r="E21" s="73"/>
      <c r="F21" s="73"/>
      <c r="G21" s="73">
        <v>80.52</v>
      </c>
      <c r="H21" s="206"/>
      <c r="I21" s="7"/>
      <c r="J21" s="7"/>
      <c r="K21" s="73">
        <v>80.52</v>
      </c>
      <c r="L21" s="12"/>
      <c r="M21" s="73">
        <v>80.52</v>
      </c>
      <c r="O21" s="73">
        <v>80.52</v>
      </c>
      <c r="P21" s="73">
        <v>80.52</v>
      </c>
      <c r="Q21" s="12"/>
      <c r="R21" s="12"/>
      <c r="T21" s="73">
        <v>80.52</v>
      </c>
      <c r="U21" s="7"/>
      <c r="V21" s="7"/>
      <c r="W21" s="73">
        <v>80.52</v>
      </c>
      <c r="X21" s="73">
        <v>80.52</v>
      </c>
      <c r="Y21" s="118"/>
    </row>
    <row r="22" spans="1:26" x14ac:dyDescent="0.25">
      <c r="A22" s="201" t="s">
        <v>167</v>
      </c>
      <c r="B22" s="202"/>
      <c r="C22" s="202"/>
      <c r="D22" s="205"/>
      <c r="E22" s="98">
        <f>SUM(E14:E21)</f>
        <v>148.05000000000001</v>
      </c>
      <c r="F22" s="98">
        <f>SUM(F14:F21)</f>
        <v>244.16000000000003</v>
      </c>
      <c r="G22" s="98">
        <f>SUM(G14:G21)</f>
        <v>553.25</v>
      </c>
      <c r="H22" s="206"/>
      <c r="I22" s="99">
        <f>SUM(I14:I21)</f>
        <v>72.73</v>
      </c>
      <c r="J22" s="99">
        <f>SUM(J14:J21)</f>
        <v>242.86</v>
      </c>
      <c r="K22" s="98">
        <f>SUM(K14:K21)</f>
        <v>150.64999999999998</v>
      </c>
      <c r="L22" s="100">
        <f>SUM(L14:L21)</f>
        <v>75.319999999999993</v>
      </c>
      <c r="M22" s="98">
        <f>SUM(M14:M21)</f>
        <v>250.64999999999998</v>
      </c>
      <c r="N22" s="101">
        <f>SUM(I22:M22)</f>
        <v>792.20999999999992</v>
      </c>
      <c r="O22" s="98">
        <f>SUM(O14:O21)</f>
        <v>250.64999999999998</v>
      </c>
      <c r="P22" s="98">
        <f>SUM(P14:P21)</f>
        <v>325.96999999999997</v>
      </c>
      <c r="Q22" s="100">
        <f>SUM(Q14:Q21)</f>
        <v>315.58</v>
      </c>
      <c r="R22" s="100">
        <f>SUM(R14:R21)</f>
        <v>170.13</v>
      </c>
      <c r="S22" s="101">
        <f>SUM(O22:R22)</f>
        <v>1062.33</v>
      </c>
      <c r="T22" s="98">
        <f>SUM(T14:T21)</f>
        <v>225.96999999999997</v>
      </c>
      <c r="U22" s="99">
        <f>SUM(U14:U21)</f>
        <v>70.13</v>
      </c>
      <c r="V22" s="99">
        <f>SUM(V14:V21)</f>
        <v>329.87</v>
      </c>
      <c r="W22" s="98">
        <f>SUM(W14:W21)</f>
        <v>410.39</v>
      </c>
      <c r="X22" s="98">
        <f>SUM(X14:X21)</f>
        <v>325.96999999999997</v>
      </c>
      <c r="Y22" s="120">
        <f>SUM(T22:X22)</f>
        <v>1362.3300000000002</v>
      </c>
      <c r="Z22" s="101">
        <f>SUM(T22:X22)+SUM(O22:R22)+SUM(I22:M22)</f>
        <v>3216.87</v>
      </c>
    </row>
    <row r="23" spans="1:26" s="56" customFormat="1" ht="30" x14ac:dyDescent="0.25">
      <c r="A23" s="5">
        <v>1200</v>
      </c>
      <c r="B23" s="34"/>
      <c r="C23" s="31" t="s">
        <v>11</v>
      </c>
      <c r="D23" s="205"/>
      <c r="E23" s="74"/>
      <c r="F23" s="74"/>
      <c r="G23" s="74"/>
      <c r="H23" s="206"/>
      <c r="I23" s="35"/>
      <c r="J23" s="35"/>
      <c r="K23" s="35"/>
      <c r="L23" s="35"/>
      <c r="M23" s="35"/>
      <c r="N23" s="5"/>
      <c r="O23" s="35"/>
      <c r="P23" s="35"/>
      <c r="Q23" s="35"/>
      <c r="R23" s="36"/>
      <c r="S23" s="5"/>
      <c r="T23" s="35"/>
      <c r="U23" s="35"/>
      <c r="V23" s="35"/>
      <c r="W23" s="35"/>
      <c r="X23" s="35"/>
      <c r="Y23" s="83"/>
      <c r="Z23" s="115">
        <f>Z35/Z51</f>
        <v>0.22283050810192823</v>
      </c>
    </row>
    <row r="24" spans="1:26" ht="30" x14ac:dyDescent="0.25">
      <c r="A24">
        <v>18.149999999999999</v>
      </c>
      <c r="C24" s="1" t="s">
        <v>11</v>
      </c>
      <c r="D24" s="205"/>
      <c r="E24">
        <v>59.74</v>
      </c>
      <c r="F24">
        <v>59.74</v>
      </c>
      <c r="G24" s="73">
        <v>59.74</v>
      </c>
      <c r="H24" s="206"/>
      <c r="I24">
        <v>59.74</v>
      </c>
      <c r="T24">
        <v>59.74</v>
      </c>
      <c r="Y24" s="56"/>
    </row>
    <row r="25" spans="1:26" x14ac:dyDescent="0.25">
      <c r="A25">
        <v>18.16</v>
      </c>
      <c r="B25" s="1"/>
      <c r="C25" s="1" t="s">
        <v>12</v>
      </c>
      <c r="D25" s="205"/>
      <c r="E25" s="73"/>
      <c r="F25" s="73"/>
      <c r="G25" s="73">
        <v>84.42</v>
      </c>
      <c r="H25" s="206"/>
      <c r="I25" s="73">
        <v>84.42</v>
      </c>
      <c r="J25" s="7"/>
      <c r="K25" s="7"/>
      <c r="L25" s="12"/>
      <c r="M25" s="73">
        <v>84.42</v>
      </c>
      <c r="O25" s="7"/>
      <c r="P25" s="7"/>
      <c r="Q25" s="12"/>
      <c r="R25" s="12"/>
      <c r="T25" s="73">
        <v>84.42</v>
      </c>
      <c r="U25" s="7"/>
      <c r="V25" s="73">
        <v>84.42</v>
      </c>
      <c r="W25" s="73">
        <v>84.42</v>
      </c>
      <c r="X25" s="12"/>
      <c r="Y25" s="59"/>
    </row>
    <row r="26" spans="1:26" x14ac:dyDescent="0.25">
      <c r="A26">
        <v>18.170000000000002</v>
      </c>
      <c r="B26" s="1"/>
      <c r="C26" s="1" t="s">
        <v>13</v>
      </c>
      <c r="D26" s="205"/>
      <c r="E26" s="73"/>
      <c r="F26" s="73">
        <v>62.34</v>
      </c>
      <c r="G26" s="73">
        <v>62.34</v>
      </c>
      <c r="H26" s="206"/>
      <c r="I26" s="73">
        <v>62.34</v>
      </c>
      <c r="J26" s="73">
        <v>62.34</v>
      </c>
      <c r="K26" s="7"/>
      <c r="L26" s="73">
        <v>62.34</v>
      </c>
      <c r="M26" s="12"/>
      <c r="O26" s="7"/>
      <c r="P26" s="7"/>
      <c r="Q26" s="12"/>
      <c r="R26" s="12"/>
      <c r="T26" s="73">
        <v>62.34</v>
      </c>
      <c r="U26" s="73">
        <v>62.34</v>
      </c>
      <c r="V26" s="7"/>
      <c r="W26" s="73">
        <v>62.34</v>
      </c>
      <c r="X26" s="12"/>
      <c r="Y26" s="59"/>
    </row>
    <row r="27" spans="1:26" x14ac:dyDescent="0.25">
      <c r="A27">
        <v>18.18</v>
      </c>
      <c r="B27" s="1"/>
      <c r="C27" s="1" t="s">
        <v>14</v>
      </c>
      <c r="D27" s="205"/>
      <c r="E27" s="73"/>
      <c r="F27" s="73"/>
      <c r="G27" s="73">
        <v>61.04</v>
      </c>
      <c r="H27" s="206"/>
      <c r="I27" s="73">
        <v>61.04</v>
      </c>
      <c r="J27" s="7"/>
      <c r="K27" s="7"/>
      <c r="L27" s="12"/>
      <c r="M27" s="12"/>
      <c r="O27" s="73">
        <v>61.04</v>
      </c>
      <c r="P27" s="7"/>
      <c r="Q27" s="12"/>
      <c r="R27" s="12"/>
      <c r="T27" s="73">
        <v>61.04</v>
      </c>
      <c r="U27" s="7"/>
      <c r="V27" s="73">
        <v>61.04</v>
      </c>
      <c r="W27" s="73">
        <v>61.04</v>
      </c>
      <c r="X27" s="12"/>
      <c r="Y27" s="59"/>
    </row>
    <row r="28" spans="1:26" ht="30" x14ac:dyDescent="0.25">
      <c r="A28">
        <v>18.190000000000001</v>
      </c>
      <c r="B28" s="1"/>
      <c r="C28" s="1" t="s">
        <v>15</v>
      </c>
      <c r="D28" s="205"/>
      <c r="E28" s="73">
        <v>72.73</v>
      </c>
      <c r="F28" s="73">
        <v>72.73</v>
      </c>
      <c r="G28" s="73">
        <v>72.73</v>
      </c>
      <c r="H28" s="206"/>
      <c r="I28" s="7"/>
      <c r="J28" s="7"/>
      <c r="K28" s="7"/>
      <c r="L28" s="12"/>
      <c r="M28" s="12"/>
      <c r="O28" s="7"/>
      <c r="P28" s="7"/>
      <c r="Q28" s="12"/>
      <c r="R28" s="73">
        <v>72.73</v>
      </c>
      <c r="T28" s="73">
        <v>72.73</v>
      </c>
      <c r="U28" s="7"/>
      <c r="V28" s="7"/>
      <c r="W28" s="12"/>
      <c r="X28" s="12"/>
      <c r="Y28" s="59"/>
    </row>
    <row r="29" spans="1:26" x14ac:dyDescent="0.25">
      <c r="A29" s="52">
        <v>18.2</v>
      </c>
      <c r="B29" s="1"/>
      <c r="C29" s="1" t="s">
        <v>16</v>
      </c>
      <c r="D29" s="205"/>
      <c r="E29" s="73"/>
      <c r="F29" s="73"/>
      <c r="G29" s="73">
        <v>62.34</v>
      </c>
      <c r="H29" s="206"/>
      <c r="I29" s="7"/>
      <c r="J29" s="73">
        <v>62.34</v>
      </c>
      <c r="K29" s="7"/>
      <c r="L29" s="12"/>
      <c r="M29" s="12"/>
      <c r="O29" s="7"/>
      <c r="P29" s="73">
        <v>62.34</v>
      </c>
      <c r="Q29" s="12"/>
      <c r="R29" s="12"/>
      <c r="T29" s="7"/>
      <c r="U29" s="7"/>
      <c r="V29" s="7"/>
      <c r="W29" s="12"/>
      <c r="X29" s="12"/>
      <c r="Y29" s="59"/>
    </row>
    <row r="30" spans="1:26" x14ac:dyDescent="0.25">
      <c r="A30">
        <v>18.21</v>
      </c>
      <c r="B30" s="1"/>
      <c r="C30" s="1" t="s">
        <v>17</v>
      </c>
      <c r="D30" s="205"/>
      <c r="E30" s="73"/>
      <c r="F30" s="73">
        <v>64.94</v>
      </c>
      <c r="G30" s="73">
        <v>64.94</v>
      </c>
      <c r="H30" s="206"/>
      <c r="I30" s="7"/>
      <c r="J30" s="73">
        <v>64.94</v>
      </c>
      <c r="K30" s="7"/>
      <c r="L30" s="12"/>
      <c r="M30" s="73">
        <v>64.94</v>
      </c>
      <c r="O30" s="73">
        <v>64.94</v>
      </c>
      <c r="P30" s="7"/>
      <c r="Q30" s="73">
        <v>64.94</v>
      </c>
      <c r="R30" s="73">
        <v>64.94</v>
      </c>
      <c r="T30" s="7"/>
      <c r="U30" s="7"/>
      <c r="V30" s="7"/>
      <c r="W30" s="12"/>
      <c r="X30" s="12"/>
      <c r="Y30" s="59"/>
    </row>
    <row r="31" spans="1:26" ht="30" x14ac:dyDescent="0.25">
      <c r="A31">
        <v>18.22</v>
      </c>
      <c r="B31" s="1"/>
      <c r="C31" s="1" t="s">
        <v>68</v>
      </c>
      <c r="D31" s="205"/>
      <c r="E31" s="73"/>
      <c r="F31" s="73"/>
      <c r="G31" s="73">
        <v>42.86</v>
      </c>
      <c r="H31" s="206"/>
      <c r="I31" s="7"/>
      <c r="J31" s="7"/>
      <c r="K31" s="7"/>
      <c r="L31" s="12"/>
      <c r="M31" s="12"/>
      <c r="O31" s="7"/>
      <c r="P31" s="7"/>
      <c r="Q31" s="12"/>
      <c r="R31" s="12"/>
      <c r="T31" s="7">
        <v>42.86</v>
      </c>
      <c r="U31" s="7"/>
      <c r="V31" s="7"/>
      <c r="W31" s="12">
        <v>42.86</v>
      </c>
      <c r="X31" s="12"/>
      <c r="Y31" s="59"/>
    </row>
    <row r="32" spans="1:26" x14ac:dyDescent="0.25">
      <c r="A32">
        <v>18.23</v>
      </c>
      <c r="B32" s="1"/>
      <c r="C32" s="1" t="s">
        <v>20</v>
      </c>
      <c r="D32" s="205"/>
      <c r="E32" s="73"/>
      <c r="F32" s="73"/>
      <c r="G32" s="73">
        <v>50.65</v>
      </c>
      <c r="H32" s="206"/>
      <c r="I32" s="7"/>
      <c r="J32" s="7"/>
      <c r="K32" s="7"/>
      <c r="L32" s="12"/>
      <c r="M32" s="12"/>
      <c r="O32" s="7"/>
      <c r="P32" s="7">
        <v>50.65</v>
      </c>
      <c r="Q32" s="12"/>
      <c r="R32" s="12"/>
      <c r="T32" s="7">
        <v>50.65</v>
      </c>
      <c r="U32" s="7">
        <v>50.65</v>
      </c>
      <c r="V32" s="7"/>
      <c r="W32" s="12"/>
      <c r="X32" s="12">
        <v>50.65</v>
      </c>
      <c r="Y32" s="59"/>
    </row>
    <row r="33" spans="1:26" ht="30" x14ac:dyDescent="0.25">
      <c r="A33">
        <v>18.25</v>
      </c>
      <c r="B33" s="1"/>
      <c r="C33" s="1" t="s">
        <v>69</v>
      </c>
      <c r="D33" s="205"/>
      <c r="E33" s="73"/>
      <c r="F33" s="73">
        <v>71.430000000000007</v>
      </c>
      <c r="G33" s="73">
        <v>71.430000000000007</v>
      </c>
      <c r="H33" s="206"/>
      <c r="I33" s="7"/>
      <c r="J33" s="7"/>
      <c r="K33" s="7"/>
      <c r="L33" s="12"/>
      <c r="M33" s="12"/>
      <c r="O33" s="7"/>
      <c r="P33" s="7"/>
      <c r="Q33" s="73">
        <v>71.430000000000007</v>
      </c>
      <c r="R33" s="12"/>
      <c r="T33" s="73">
        <v>71.430000000000007</v>
      </c>
      <c r="U33" s="7"/>
      <c r="V33" s="7"/>
      <c r="W33" s="12"/>
      <c r="X33" s="73">
        <v>71.430000000000007</v>
      </c>
      <c r="Y33" s="118"/>
    </row>
    <row r="34" spans="1:26" ht="30" x14ac:dyDescent="0.25">
      <c r="A34">
        <v>18.239999999999998</v>
      </c>
      <c r="B34" s="1" t="s">
        <v>67</v>
      </c>
      <c r="C34" s="1" t="s">
        <v>21</v>
      </c>
      <c r="D34" s="205"/>
      <c r="E34" s="73"/>
      <c r="F34" s="73"/>
      <c r="G34" s="73">
        <v>59.74</v>
      </c>
      <c r="H34" s="206"/>
      <c r="I34" s="7"/>
      <c r="J34" s="73">
        <v>59.74</v>
      </c>
      <c r="K34" s="7"/>
      <c r="L34" s="12"/>
      <c r="M34" s="73">
        <v>59.74</v>
      </c>
      <c r="O34" s="73">
        <v>59.74</v>
      </c>
      <c r="P34" s="7"/>
      <c r="Q34" s="73">
        <v>59.74</v>
      </c>
      <c r="R34" s="73">
        <v>59.74</v>
      </c>
      <c r="T34" s="73">
        <v>59.74</v>
      </c>
      <c r="U34" s="73">
        <v>59.74</v>
      </c>
      <c r="V34" s="7"/>
      <c r="W34" s="12"/>
      <c r="X34" s="12"/>
      <c r="Y34" s="59"/>
    </row>
    <row r="35" spans="1:26" x14ac:dyDescent="0.25">
      <c r="A35" s="201" t="s">
        <v>168</v>
      </c>
      <c r="B35" s="201"/>
      <c r="C35" s="201"/>
      <c r="D35" s="205"/>
      <c r="E35" s="98">
        <f>SUM(E24:E34)</f>
        <v>132.47</v>
      </c>
      <c r="F35" s="98">
        <f>SUM(F24:F34)</f>
        <v>331.18</v>
      </c>
      <c r="G35" s="98">
        <f>SUM(G24:G34)</f>
        <v>692.23</v>
      </c>
      <c r="H35" s="206"/>
      <c r="I35" s="99">
        <f>SUM(I24:I34)</f>
        <v>267.54000000000002</v>
      </c>
      <c r="J35" s="98">
        <f>SUM(J24:J34)</f>
        <v>249.36</v>
      </c>
      <c r="K35" s="99">
        <f>SUM(K24:K34)</f>
        <v>0</v>
      </c>
      <c r="L35" s="100">
        <f>SUM(L24:L34)</f>
        <v>62.34</v>
      </c>
      <c r="M35" s="98">
        <f>SUM(M24:M34)</f>
        <v>209.10000000000002</v>
      </c>
      <c r="N35" s="101">
        <f>SUM(I35:M35)</f>
        <v>788.34000000000015</v>
      </c>
      <c r="O35" s="98">
        <f>SUM(O24:O34)</f>
        <v>185.72</v>
      </c>
      <c r="P35" s="99">
        <f>SUM(P24:P34)</f>
        <v>112.99000000000001</v>
      </c>
      <c r="Q35" s="98">
        <f>SUM(Q24:Q34)</f>
        <v>196.11</v>
      </c>
      <c r="R35" s="98">
        <f>SUM(R24:R34)</f>
        <v>197.41000000000003</v>
      </c>
      <c r="S35" s="101">
        <f>SUM(O35:R35)</f>
        <v>692.23</v>
      </c>
      <c r="T35" s="98">
        <f>SUM(T24:T34)</f>
        <v>564.95000000000005</v>
      </c>
      <c r="U35" s="98">
        <f>SUM(U24:U34)</f>
        <v>172.73000000000002</v>
      </c>
      <c r="V35" s="99">
        <f>SUM(V24:V34)</f>
        <v>145.46</v>
      </c>
      <c r="W35" s="100">
        <f>SUM(W24:W34)</f>
        <v>250.65999999999997</v>
      </c>
      <c r="X35" s="100">
        <f>SUM(X24:X34)</f>
        <v>122.08000000000001</v>
      </c>
      <c r="Y35" s="119">
        <f>SUM(T35:X35)</f>
        <v>1255.8800000000001</v>
      </c>
      <c r="Z35" s="101">
        <f>SUM(T35:X35)+SUM(O35:R35)+SUM(I35:M35)</f>
        <v>2736.4500000000003</v>
      </c>
    </row>
    <row r="36" spans="1:26" s="56" customFormat="1" x14ac:dyDescent="0.25">
      <c r="A36" s="5">
        <v>600</v>
      </c>
      <c r="B36" s="34"/>
      <c r="C36" s="31" t="s">
        <v>22</v>
      </c>
      <c r="D36" s="205"/>
      <c r="E36" s="74"/>
      <c r="F36" s="74"/>
      <c r="G36" s="74"/>
      <c r="H36" s="206"/>
      <c r="I36" s="35"/>
      <c r="J36" s="35"/>
      <c r="K36" s="35"/>
      <c r="L36" s="35"/>
      <c r="M36" s="35"/>
      <c r="N36" s="5"/>
      <c r="O36" s="35"/>
      <c r="P36" s="35"/>
      <c r="Q36" s="35"/>
      <c r="R36" s="36"/>
      <c r="S36" s="5"/>
      <c r="T36" s="35"/>
      <c r="U36" s="35"/>
      <c r="V36" s="35"/>
      <c r="W36" s="35"/>
      <c r="X36" s="35"/>
      <c r="Y36" s="83"/>
      <c r="Z36" s="115">
        <f>Z42/Z51</f>
        <v>0.19246670103034022</v>
      </c>
    </row>
    <row r="37" spans="1:26" ht="30" x14ac:dyDescent="0.25">
      <c r="A37">
        <v>18.260000000000002</v>
      </c>
      <c r="B37" s="1" t="s">
        <v>70</v>
      </c>
      <c r="C37" s="1" t="s">
        <v>23</v>
      </c>
      <c r="D37" s="205"/>
      <c r="E37" s="73"/>
      <c r="F37" s="73"/>
      <c r="G37" s="73">
        <v>87.01</v>
      </c>
      <c r="H37" s="206"/>
      <c r="I37" s="7"/>
      <c r="J37" s="73">
        <v>87.01</v>
      </c>
      <c r="K37" s="73">
        <v>87.01</v>
      </c>
      <c r="L37" s="73">
        <v>87.01</v>
      </c>
      <c r="M37" s="73">
        <v>87.01</v>
      </c>
      <c r="O37" s="73">
        <v>87.01</v>
      </c>
      <c r="P37" s="7"/>
      <c r="Q37" s="12"/>
      <c r="R37" s="73">
        <v>87.01</v>
      </c>
      <c r="T37" s="7"/>
      <c r="U37" s="73">
        <v>87.01</v>
      </c>
      <c r="V37" s="73">
        <v>87.01</v>
      </c>
      <c r="W37" s="12"/>
      <c r="X37" s="73">
        <v>87.01</v>
      </c>
      <c r="Y37" s="118"/>
    </row>
    <row r="38" spans="1:26" x14ac:dyDescent="0.25">
      <c r="A38">
        <v>18.27</v>
      </c>
      <c r="B38" s="1"/>
      <c r="C38" s="1" t="s">
        <v>24</v>
      </c>
      <c r="D38" s="205"/>
      <c r="E38" s="73"/>
      <c r="F38" s="73">
        <v>79.22</v>
      </c>
      <c r="G38" s="73">
        <v>79.22</v>
      </c>
      <c r="H38" s="206"/>
      <c r="I38" s="7"/>
      <c r="J38" s="7"/>
      <c r="K38" s="7"/>
      <c r="L38" s="12"/>
      <c r="M38" s="12"/>
      <c r="O38" s="7"/>
      <c r="P38" s="7"/>
      <c r="Q38" s="12"/>
      <c r="R38" s="12"/>
      <c r="T38" s="73">
        <v>79.22</v>
      </c>
      <c r="U38" s="73">
        <v>79.22</v>
      </c>
      <c r="V38" s="7"/>
      <c r="W38" s="73">
        <v>79.22</v>
      </c>
      <c r="X38" s="12"/>
      <c r="Y38" s="59"/>
    </row>
    <row r="39" spans="1:26" x14ac:dyDescent="0.25">
      <c r="A39">
        <v>18.28</v>
      </c>
      <c r="B39" s="1"/>
      <c r="C39" s="1" t="s">
        <v>25</v>
      </c>
      <c r="D39" s="205"/>
      <c r="E39" s="73"/>
      <c r="F39" s="73"/>
      <c r="G39" s="73">
        <v>79.22</v>
      </c>
      <c r="H39" s="206"/>
      <c r="I39" s="7"/>
      <c r="J39" s="73">
        <v>79.22</v>
      </c>
      <c r="K39" s="73">
        <v>79.22</v>
      </c>
      <c r="L39" s="73">
        <v>79.22</v>
      </c>
      <c r="M39" s="73">
        <v>79.22</v>
      </c>
      <c r="O39" s="73">
        <v>79.22</v>
      </c>
      <c r="P39" s="73">
        <v>79.22</v>
      </c>
      <c r="Q39" s="12"/>
      <c r="R39" s="73">
        <v>79.22</v>
      </c>
      <c r="T39" s="73">
        <v>79.22</v>
      </c>
      <c r="U39" s="7"/>
      <c r="V39" s="7"/>
      <c r="W39" s="73">
        <v>79.22</v>
      </c>
      <c r="X39" s="73">
        <v>79.22</v>
      </c>
      <c r="Y39" s="118"/>
    </row>
    <row r="40" spans="1:26" ht="30" x14ac:dyDescent="0.25">
      <c r="A40">
        <v>18.29</v>
      </c>
      <c r="B40" s="1"/>
      <c r="C40" s="1" t="s">
        <v>26</v>
      </c>
      <c r="D40" s="205"/>
      <c r="E40" s="73"/>
      <c r="F40" s="73"/>
      <c r="G40" s="73">
        <v>76.62</v>
      </c>
      <c r="H40" s="206"/>
      <c r="I40" s="7"/>
      <c r="J40" s="7"/>
      <c r="K40" s="7"/>
      <c r="L40" s="12"/>
      <c r="M40" s="12"/>
      <c r="O40" s="7"/>
      <c r="P40" s="7"/>
      <c r="Q40" s="12"/>
      <c r="R40" s="12">
        <v>76.62</v>
      </c>
      <c r="T40" s="7"/>
      <c r="U40" s="7">
        <v>76.62</v>
      </c>
      <c r="V40" s="7"/>
      <c r="W40" s="12"/>
      <c r="X40" s="12"/>
      <c r="Y40" s="59"/>
    </row>
    <row r="41" spans="1:26" ht="30" x14ac:dyDescent="0.25">
      <c r="A41" s="52">
        <v>18.3</v>
      </c>
      <c r="B41" s="1"/>
      <c r="C41" s="1" t="s">
        <v>27</v>
      </c>
      <c r="D41" s="205"/>
      <c r="E41" s="73"/>
      <c r="F41" s="73"/>
      <c r="G41" s="73">
        <v>66.23</v>
      </c>
      <c r="H41" s="206"/>
      <c r="I41" s="7">
        <v>66.23</v>
      </c>
      <c r="J41" s="7"/>
      <c r="K41" s="7"/>
      <c r="L41" s="7">
        <v>66.23</v>
      </c>
      <c r="M41" s="12"/>
      <c r="O41" s="7">
        <v>66.23</v>
      </c>
      <c r="P41" s="7"/>
      <c r="Q41" s="7">
        <v>66.23</v>
      </c>
      <c r="R41" s="12"/>
      <c r="T41" s="7">
        <v>66.23</v>
      </c>
      <c r="U41" s="7">
        <v>66.23</v>
      </c>
      <c r="V41" s="7"/>
      <c r="W41" s="12"/>
      <c r="X41" s="12"/>
      <c r="Y41" s="59"/>
    </row>
    <row r="42" spans="1:26" x14ac:dyDescent="0.25">
      <c r="A42" s="203" t="s">
        <v>169</v>
      </c>
      <c r="B42" s="203"/>
      <c r="C42" s="203"/>
      <c r="D42" s="205"/>
      <c r="E42" s="98">
        <f>SUM(E37:E41)</f>
        <v>0</v>
      </c>
      <c r="F42" s="98">
        <f>SUM(F37:F41)</f>
        <v>79.22</v>
      </c>
      <c r="G42" s="98">
        <f>SUM(G37:G41)</f>
        <v>388.30000000000007</v>
      </c>
      <c r="H42" s="206"/>
      <c r="I42" s="99">
        <f>SUM(I37:I41)</f>
        <v>66.23</v>
      </c>
      <c r="J42" s="99">
        <f>SUM(J37:J41)</f>
        <v>166.23000000000002</v>
      </c>
      <c r="K42" s="99">
        <f>SUM(K37:K41)</f>
        <v>166.23000000000002</v>
      </c>
      <c r="L42" s="99">
        <f>SUM(L37:L41)</f>
        <v>232.46000000000004</v>
      </c>
      <c r="M42" s="100">
        <f>SUM(M37:M41)</f>
        <v>166.23000000000002</v>
      </c>
      <c r="N42" s="101">
        <f>SUM(I42:M42)</f>
        <v>797.38000000000011</v>
      </c>
      <c r="O42" s="99">
        <f>SUM(O37:O41)</f>
        <v>232.46000000000004</v>
      </c>
      <c r="P42" s="99">
        <f>SUM(P37:P41)</f>
        <v>79.22</v>
      </c>
      <c r="Q42" s="99">
        <f>SUM(Q37:Q41)</f>
        <v>66.23</v>
      </c>
      <c r="R42" s="100">
        <f>SUM(R37:R41)</f>
        <v>242.85000000000002</v>
      </c>
      <c r="S42" s="101">
        <f>SUM(O42:R42)</f>
        <v>620.7600000000001</v>
      </c>
      <c r="T42" s="99">
        <f>SUM(T37:T41)</f>
        <v>224.67000000000002</v>
      </c>
      <c r="U42" s="99">
        <f>SUM(U37:U41)</f>
        <v>309.08000000000004</v>
      </c>
      <c r="V42" s="99">
        <f>SUM(V37:V41)</f>
        <v>87.01</v>
      </c>
      <c r="W42" s="100">
        <f>SUM(W37:W41)</f>
        <v>158.44</v>
      </c>
      <c r="X42" s="100">
        <f>SUM(X37:X41)</f>
        <v>166.23000000000002</v>
      </c>
      <c r="Y42" s="119">
        <f>SUM(T42:X42)</f>
        <v>945.43000000000006</v>
      </c>
      <c r="Z42" s="99">
        <f>SUM(T42:X42)+SUM(O42:R42)+SUM(I42:M42)</f>
        <v>2363.5700000000002</v>
      </c>
    </row>
    <row r="43" spans="1:26" s="56" customFormat="1" x14ac:dyDescent="0.25">
      <c r="A43" s="5">
        <v>900</v>
      </c>
      <c r="B43" s="34"/>
      <c r="C43" s="31" t="s">
        <v>28</v>
      </c>
      <c r="D43" s="205"/>
      <c r="E43" s="74"/>
      <c r="F43" s="74"/>
      <c r="G43" s="74"/>
      <c r="H43" s="206"/>
      <c r="I43" s="35"/>
      <c r="J43" s="35"/>
      <c r="K43" s="35"/>
      <c r="L43" s="35"/>
      <c r="M43" s="35"/>
      <c r="N43" s="5"/>
      <c r="O43" s="35"/>
      <c r="P43" s="35"/>
      <c r="Q43" s="35"/>
      <c r="R43" s="36"/>
      <c r="S43" s="5"/>
      <c r="T43" s="35"/>
      <c r="U43" s="35"/>
      <c r="V43" s="35"/>
      <c r="W43" s="35"/>
      <c r="X43" s="35"/>
      <c r="Y43" s="83"/>
      <c r="Z43" s="115">
        <f>Z50/Z51</f>
        <v>0.14625814610424245</v>
      </c>
    </row>
    <row r="44" spans="1:26" x14ac:dyDescent="0.25">
      <c r="A44">
        <v>18.309999999999999</v>
      </c>
      <c r="B44" s="1" t="s">
        <v>64</v>
      </c>
      <c r="C44" s="1" t="s">
        <v>29</v>
      </c>
      <c r="D44" s="205"/>
      <c r="E44" s="73"/>
      <c r="F44" s="73"/>
      <c r="G44" s="73">
        <v>88.31</v>
      </c>
      <c r="H44" s="206"/>
      <c r="I44" s="7"/>
      <c r="J44" s="73">
        <v>88.31</v>
      </c>
      <c r="K44" s="7"/>
      <c r="L44" s="12"/>
      <c r="M44" s="12"/>
      <c r="O44" s="7"/>
      <c r="P44" s="7"/>
      <c r="Q44" s="12"/>
      <c r="R44" s="12"/>
      <c r="T44" s="73">
        <v>88.31</v>
      </c>
      <c r="U44" s="7"/>
      <c r="V44" s="7"/>
      <c r="W44" s="12"/>
      <c r="X44" s="12"/>
      <c r="Y44" s="59"/>
    </row>
    <row r="45" spans="1:26" x14ac:dyDescent="0.25">
      <c r="A45">
        <v>18.32</v>
      </c>
      <c r="B45" s="1" t="s">
        <v>65</v>
      </c>
      <c r="C45" s="1" t="s">
        <v>81</v>
      </c>
      <c r="D45" s="205"/>
      <c r="E45" s="73"/>
      <c r="F45" s="73"/>
      <c r="G45" s="73">
        <v>77.92</v>
      </c>
      <c r="H45" s="206"/>
      <c r="I45" s="7"/>
      <c r="J45" s="73">
        <v>77.92</v>
      </c>
      <c r="K45" s="7"/>
      <c r="L45" s="73">
        <v>77.92</v>
      </c>
      <c r="M45" s="73">
        <v>77.92</v>
      </c>
      <c r="O45" s="73">
        <v>77.92</v>
      </c>
      <c r="P45" s="73">
        <v>77.92</v>
      </c>
      <c r="Q45" s="73">
        <v>77.92</v>
      </c>
      <c r="R45" s="73">
        <v>77.92</v>
      </c>
      <c r="T45" s="73">
        <v>77.92</v>
      </c>
      <c r="U45" s="7"/>
      <c r="V45" s="73">
        <v>77.92</v>
      </c>
      <c r="W45" s="73">
        <v>77.92</v>
      </c>
      <c r="X45" s="73">
        <v>77.92</v>
      </c>
      <c r="Y45" s="118"/>
    </row>
    <row r="46" spans="1:26" ht="30" x14ac:dyDescent="0.25">
      <c r="A46">
        <v>18.329999999999998</v>
      </c>
      <c r="B46" s="1" t="s">
        <v>66</v>
      </c>
      <c r="C46" s="1" t="s">
        <v>30</v>
      </c>
      <c r="D46" s="205"/>
      <c r="E46" s="73"/>
      <c r="F46" s="73"/>
      <c r="G46" s="73">
        <v>84.42</v>
      </c>
      <c r="H46" s="206"/>
      <c r="I46" s="7"/>
      <c r="J46" s="7"/>
      <c r="K46" s="7"/>
      <c r="L46" s="12"/>
      <c r="M46" s="12"/>
      <c r="O46" s="7"/>
      <c r="P46" s="7"/>
      <c r="Q46" s="12"/>
      <c r="R46" s="12"/>
      <c r="T46" s="73">
        <v>84.42</v>
      </c>
      <c r="U46" s="7"/>
      <c r="V46" s="7"/>
      <c r="W46" s="12"/>
      <c r="X46" s="73">
        <v>84.42</v>
      </c>
      <c r="Y46" s="59"/>
    </row>
    <row r="47" spans="1:26" x14ac:dyDescent="0.25">
      <c r="A47">
        <v>18.34</v>
      </c>
      <c r="B47" s="1"/>
      <c r="C47" s="1" t="s">
        <v>32</v>
      </c>
      <c r="D47" s="205"/>
      <c r="E47" s="73"/>
      <c r="F47" s="73"/>
      <c r="G47" s="73">
        <v>72.73</v>
      </c>
      <c r="H47" s="206"/>
      <c r="I47" s="7"/>
      <c r="J47" s="7"/>
      <c r="K47" s="7"/>
      <c r="L47" s="12"/>
      <c r="M47" s="12"/>
      <c r="O47" s="7">
        <v>72.73</v>
      </c>
      <c r="P47" s="7"/>
      <c r="Q47" s="12"/>
      <c r="R47" s="12"/>
      <c r="T47" s="7"/>
      <c r="U47" s="7"/>
      <c r="V47" s="7"/>
      <c r="W47" s="12">
        <v>72.73</v>
      </c>
      <c r="X47" s="12"/>
      <c r="Y47" s="59"/>
    </row>
    <row r="48" spans="1:26" x14ac:dyDescent="0.25">
      <c r="A48">
        <v>18.350000000000001</v>
      </c>
      <c r="B48" s="1"/>
      <c r="C48" s="1" t="s">
        <v>33</v>
      </c>
      <c r="D48" s="205"/>
      <c r="E48" s="73"/>
      <c r="F48" s="73"/>
      <c r="G48" s="73">
        <v>74.03</v>
      </c>
      <c r="H48" s="206"/>
      <c r="I48" s="73">
        <v>74.03</v>
      </c>
      <c r="J48" s="7"/>
      <c r="K48" s="73">
        <v>74.03</v>
      </c>
      <c r="L48" s="12"/>
      <c r="M48" s="73">
        <v>74.03</v>
      </c>
      <c r="O48" s="7"/>
      <c r="P48" s="7"/>
      <c r="Q48" s="12"/>
      <c r="R48" s="73">
        <v>74.03</v>
      </c>
      <c r="T48" s="7"/>
      <c r="U48" s="7"/>
      <c r="V48" s="7"/>
      <c r="W48" s="12"/>
      <c r="X48" s="12"/>
      <c r="Y48" s="59"/>
    </row>
    <row r="49" spans="1:26" x14ac:dyDescent="0.25">
      <c r="A49">
        <v>18.36</v>
      </c>
      <c r="B49" s="1"/>
      <c r="C49" s="1" t="s">
        <v>34</v>
      </c>
      <c r="D49" s="205"/>
      <c r="E49" s="73">
        <v>50.65</v>
      </c>
      <c r="F49" s="73">
        <v>50.65</v>
      </c>
      <c r="G49" s="73">
        <v>50.65</v>
      </c>
      <c r="H49" s="206"/>
      <c r="I49" s="7"/>
      <c r="J49" s="7"/>
      <c r="K49" s="7"/>
      <c r="L49" s="73">
        <v>50.65</v>
      </c>
      <c r="M49" s="12"/>
      <c r="O49" s="7"/>
      <c r="P49" s="7"/>
      <c r="Q49" s="12"/>
      <c r="R49" s="12"/>
      <c r="T49" s="73">
        <v>50.65</v>
      </c>
      <c r="U49" s="7"/>
      <c r="V49" s="7"/>
      <c r="W49" s="12"/>
      <c r="X49" s="73">
        <v>50.65</v>
      </c>
      <c r="Y49" s="118"/>
    </row>
    <row r="50" spans="1:26" ht="15.75" thickBot="1" x14ac:dyDescent="0.3">
      <c r="A50" s="201" t="s">
        <v>170</v>
      </c>
      <c r="B50" s="201"/>
      <c r="C50" s="201"/>
      <c r="D50" s="205"/>
      <c r="E50" s="102">
        <f>SUM(E44:E49)</f>
        <v>50.65</v>
      </c>
      <c r="F50" s="102">
        <f>SUM(F44:F49)</f>
        <v>50.65</v>
      </c>
      <c r="G50" s="102">
        <f>SUM(G44:G49)</f>
        <v>448.06000000000006</v>
      </c>
      <c r="H50" s="207"/>
      <c r="I50" s="103">
        <f>SUM(I44:I49)</f>
        <v>74.03</v>
      </c>
      <c r="J50" s="103">
        <f>SUM(J44:J49)</f>
        <v>166.23000000000002</v>
      </c>
      <c r="K50" s="103">
        <f>SUM(K44:K49)</f>
        <v>74.03</v>
      </c>
      <c r="L50" s="104">
        <f>SUM(L44:L49)</f>
        <v>128.57</v>
      </c>
      <c r="M50" s="104">
        <f>SUM(M44:M49)</f>
        <v>151.94999999999999</v>
      </c>
      <c r="N50" s="101">
        <f>SUM(I50:M50)</f>
        <v>594.80999999999995</v>
      </c>
      <c r="O50" s="103">
        <f>SUM(O44:O49)</f>
        <v>150.65</v>
      </c>
      <c r="P50" s="103">
        <f>SUM(P44:P49)</f>
        <v>77.92</v>
      </c>
      <c r="Q50" s="104">
        <f>SUM(Q44:Q49)</f>
        <v>77.92</v>
      </c>
      <c r="R50" s="104">
        <f>SUM(R44:R49)</f>
        <v>151.94999999999999</v>
      </c>
      <c r="S50" s="101">
        <f>SUM(O50:R50)</f>
        <v>458.44</v>
      </c>
      <c r="T50" s="103">
        <f>SUM(T44:T49)</f>
        <v>301.3</v>
      </c>
      <c r="U50" s="103">
        <f>SUM(U44:U49)</f>
        <v>0</v>
      </c>
      <c r="V50" s="103">
        <f>SUM(V44:V49)</f>
        <v>77.92</v>
      </c>
      <c r="W50" s="104">
        <f>SUM(W44:W49)</f>
        <v>150.65</v>
      </c>
      <c r="X50" s="104">
        <f>SUM(X44:X49)</f>
        <v>212.99</v>
      </c>
      <c r="Y50" s="105">
        <f>SUM(T50:X50)</f>
        <v>742.86</v>
      </c>
      <c r="Z50" s="105">
        <f>SUM(T50:X50)+SUM(O50:R50)+SUM(I50:M50)</f>
        <v>1796.11</v>
      </c>
    </row>
    <row r="51" spans="1:26" x14ac:dyDescent="0.25">
      <c r="A51" s="106">
        <f>SUM(A43)+(A36)+(A23)+(A13)+A4</f>
        <v>5200</v>
      </c>
      <c r="B51" s="201" t="s">
        <v>172</v>
      </c>
      <c r="C51" s="201"/>
      <c r="D51" s="106"/>
      <c r="E51" s="107">
        <f>SUM(E50+E42+E35+E22+E12)</f>
        <v>435.15</v>
      </c>
      <c r="F51" s="107">
        <f>SUM(F50+F42+F35+F22+F12)</f>
        <v>896.11</v>
      </c>
      <c r="G51" s="107">
        <f>SUM(G50+G42+G35+G22+G12)</f>
        <v>2527.27</v>
      </c>
      <c r="H51" s="107"/>
      <c r="I51" s="121">
        <f>SUM(I50+I42+I35+I22+I12)</f>
        <v>859.73</v>
      </c>
      <c r="J51" s="108">
        <f>SUM(J50+J42+J35+J22+J12)</f>
        <v>911.69</v>
      </c>
      <c r="K51" s="108">
        <f>SUM(K50+K42+K35+K22+K12)</f>
        <v>407.78999999999996</v>
      </c>
      <c r="L51" s="109">
        <f>SUM(L50+L42+L35+L22+L12)</f>
        <v>602.58000000000004</v>
      </c>
      <c r="M51" s="109">
        <f>SUM(M50+M42+M35+M22+M12)</f>
        <v>794.81</v>
      </c>
      <c r="N51" s="110">
        <f>SUM(N4:N50)</f>
        <v>3576.6</v>
      </c>
      <c r="O51" s="108">
        <f>SUM(O50+O42+O35+O22+O12)</f>
        <v>819.48</v>
      </c>
      <c r="P51" s="108">
        <f>SUM(P50+P42+P35+P22+P12)</f>
        <v>596.09999999999991</v>
      </c>
      <c r="Q51" s="109">
        <f>SUM(Q50+Q42+Q35+Q22+Q12)</f>
        <v>845.43999999999994</v>
      </c>
      <c r="R51" s="109">
        <f>SUM(R50+R42+R35+R22+R12)</f>
        <v>951.94</v>
      </c>
      <c r="S51" s="110">
        <f>SUM(S4:S50)</f>
        <v>3212.9600000000005</v>
      </c>
      <c r="T51" s="108">
        <f>SUM(T50+T42+T35+T22+T12)</f>
        <v>1676.6100000000001</v>
      </c>
      <c r="U51" s="108">
        <f>SUM(U50+U42+U35+U22+U12)</f>
        <v>893.48</v>
      </c>
      <c r="V51" s="108">
        <f>SUM(V50+V42+V35+V22+V12)</f>
        <v>744.15</v>
      </c>
      <c r="W51" s="109">
        <f>SUM(W50+W42+W35+W22+W12)</f>
        <v>1159.74</v>
      </c>
      <c r="X51" s="109">
        <f>SUM(X50+X42+X35+X22+X12)</f>
        <v>1016.87</v>
      </c>
      <c r="Y51" s="117">
        <f>SUM(Y4:Y50)</f>
        <v>5490.85</v>
      </c>
      <c r="Z51" s="114">
        <f>SUM(Z50)+Z42+Z35+Z22+Z12</f>
        <v>12280.41</v>
      </c>
    </row>
    <row r="52" spans="1:26" x14ac:dyDescent="0.25">
      <c r="A52" s="201" t="s">
        <v>171</v>
      </c>
      <c r="B52" s="201"/>
      <c r="C52" s="201"/>
      <c r="D52" s="106"/>
      <c r="E52" s="107"/>
      <c r="F52" s="107"/>
      <c r="G52" s="107"/>
      <c r="H52" s="107"/>
      <c r="I52" s="108"/>
      <c r="J52" s="108"/>
      <c r="K52" s="108"/>
      <c r="L52" s="200" t="s">
        <v>173</v>
      </c>
      <c r="M52" s="200"/>
      <c r="N52" s="111">
        <f>N51/Z51</f>
        <v>0.29124434770500335</v>
      </c>
      <c r="O52" s="108"/>
      <c r="P52" s="108"/>
      <c r="Q52" s="200" t="s">
        <v>174</v>
      </c>
      <c r="R52" s="200"/>
      <c r="S52" s="111">
        <f>S51/Z51</f>
        <v>0.26163295850871432</v>
      </c>
      <c r="T52" s="108"/>
      <c r="U52" s="108"/>
      <c r="V52" s="108"/>
      <c r="W52" s="200" t="s">
        <v>175</v>
      </c>
      <c r="X52" s="200"/>
      <c r="Y52" s="113">
        <f>Y51/Z51</f>
        <v>0.44712269378628239</v>
      </c>
      <c r="Z52" s="105"/>
    </row>
    <row r="53" spans="1:26" x14ac:dyDescent="0.25">
      <c r="A53" s="106"/>
      <c r="B53" s="210" t="s">
        <v>176</v>
      </c>
      <c r="C53" s="210"/>
      <c r="D53" s="135"/>
      <c r="E53" s="122">
        <f>E51/Z53</f>
        <v>2.6962737329713098E-2</v>
      </c>
      <c r="F53" s="128">
        <f>F51/Z53</f>
        <v>5.5524712279740797E-2</v>
      </c>
      <c r="G53" s="127">
        <f>G51/Z53</f>
        <v>0.15659454710160639</v>
      </c>
      <c r="H53" s="127"/>
      <c r="I53" s="130">
        <f>I51/Z53</f>
        <v>5.327053697454727E-2</v>
      </c>
      <c r="J53" s="130">
        <f>J51/Z53</f>
        <v>5.6490079274103502E-2</v>
      </c>
      <c r="K53" s="123">
        <f>K51/Z53</f>
        <v>2.52674587054664E-2</v>
      </c>
      <c r="L53" s="96">
        <f>L51/Z53</f>
        <v>3.7337024612521016E-2</v>
      </c>
      <c r="M53" s="130">
        <f>M51/Z53</f>
        <v>4.92479679582426E-2</v>
      </c>
      <c r="N53" s="124"/>
      <c r="O53" s="123">
        <f>O51/Z53</f>
        <v>5.0776568969213585E-2</v>
      </c>
      <c r="P53" s="123">
        <f>P51/Z53</f>
        <v>3.6935511254146791E-2</v>
      </c>
      <c r="Q53" s="130">
        <f>Q51/Z53</f>
        <v>5.2385100880231281E-2</v>
      </c>
      <c r="R53" s="130">
        <f>R51/Z53</f>
        <v>5.898404727943718E-2</v>
      </c>
      <c r="S53" s="124"/>
      <c r="T53" s="129">
        <f>T51/Z53</f>
        <v>0.103886004904907</v>
      </c>
      <c r="U53" s="130">
        <f>U51/Z53</f>
        <v>5.5361752382746321E-2</v>
      </c>
      <c r="V53" s="150">
        <f>V51/Z53</f>
        <v>4.6108976178113298E-2</v>
      </c>
      <c r="W53" s="130">
        <f>W51/Z53</f>
        <v>7.1859738000141268E-2</v>
      </c>
      <c r="X53" s="130">
        <f>X51/Z53</f>
        <v>6.3007235915122056E-2</v>
      </c>
      <c r="Y53" s="113"/>
      <c r="Z53" s="125">
        <f>SUM(Y51+S51+N51+G51+F51+E51)</f>
        <v>16138.940000000002</v>
      </c>
    </row>
    <row r="55" spans="1:26" x14ac:dyDescent="0.25">
      <c r="A55">
        <v>12</v>
      </c>
      <c r="C55" s="1" t="s">
        <v>83</v>
      </c>
      <c r="D55" s="1"/>
      <c r="E55" s="9"/>
      <c r="F55" s="9"/>
      <c r="G55" s="9">
        <v>22.99</v>
      </c>
      <c r="H55" s="9"/>
      <c r="I55" s="9"/>
      <c r="J55" s="9">
        <v>22.99</v>
      </c>
      <c r="K55" s="9">
        <v>22.99</v>
      </c>
      <c r="L55" s="9"/>
      <c r="M55" s="9">
        <v>22.99</v>
      </c>
      <c r="O55" s="9"/>
      <c r="P55" s="9"/>
      <c r="Q55" s="9"/>
      <c r="R55" s="9"/>
      <c r="T55" s="9"/>
      <c r="U55" s="9"/>
      <c r="V55" s="9"/>
      <c r="W55" s="9">
        <v>22.99</v>
      </c>
      <c r="X55" s="9"/>
      <c r="Y55" s="9"/>
    </row>
    <row r="56" spans="1:26" x14ac:dyDescent="0.25">
      <c r="C56" s="1" t="s">
        <v>84</v>
      </c>
      <c r="D56" s="1"/>
      <c r="E56" s="9">
        <v>9.09</v>
      </c>
      <c r="F56" s="9">
        <v>9.09</v>
      </c>
      <c r="G56" s="9">
        <v>9.09</v>
      </c>
      <c r="H56" s="9"/>
      <c r="I56" s="9">
        <v>9.09</v>
      </c>
      <c r="J56" s="9"/>
      <c r="K56" s="9"/>
      <c r="L56" s="9"/>
      <c r="M56" s="9"/>
      <c r="O56" s="9"/>
      <c r="P56" s="9"/>
      <c r="Q56" s="9"/>
      <c r="R56" s="9"/>
      <c r="T56" s="9">
        <v>9.09</v>
      </c>
      <c r="U56" s="9">
        <v>9.09</v>
      </c>
      <c r="V56" s="9">
        <v>9.09</v>
      </c>
      <c r="W56" s="9"/>
      <c r="X56" s="9">
        <v>9.09</v>
      </c>
      <c r="Y56" s="9"/>
    </row>
    <row r="57" spans="1:26" x14ac:dyDescent="0.25">
      <c r="C57" s="1" t="s">
        <v>85</v>
      </c>
      <c r="D57" s="1"/>
      <c r="E57" s="9">
        <v>21.84</v>
      </c>
      <c r="F57" s="9">
        <v>21.84</v>
      </c>
      <c r="G57" s="9">
        <v>21.84</v>
      </c>
      <c r="H57" s="9"/>
      <c r="I57" s="9">
        <v>21.84</v>
      </c>
      <c r="J57" s="9"/>
      <c r="K57" s="9"/>
      <c r="L57" s="9"/>
      <c r="M57" s="9"/>
      <c r="O57" s="9"/>
      <c r="P57" s="9"/>
      <c r="Q57" s="9"/>
      <c r="R57" s="9"/>
      <c r="T57" s="9">
        <v>21.84</v>
      </c>
      <c r="U57" s="9">
        <v>21.84</v>
      </c>
      <c r="V57" s="9">
        <v>21.84</v>
      </c>
      <c r="W57" s="9"/>
      <c r="X57" s="9">
        <v>21.84</v>
      </c>
      <c r="Y57" s="9"/>
    </row>
    <row r="58" spans="1:26" x14ac:dyDescent="0.25">
      <c r="C58" s="1" t="s">
        <v>86</v>
      </c>
      <c r="D58" s="1"/>
      <c r="E58" s="9">
        <v>11.49</v>
      </c>
      <c r="F58" s="9">
        <v>11.49</v>
      </c>
      <c r="G58" s="9">
        <v>11.49</v>
      </c>
      <c r="H58" s="9"/>
      <c r="I58" s="9">
        <v>11.49</v>
      </c>
      <c r="J58" s="9"/>
      <c r="K58" s="9"/>
      <c r="L58" s="9"/>
      <c r="M58" s="9"/>
      <c r="O58" s="9"/>
      <c r="P58" s="9"/>
      <c r="Q58" s="9">
        <v>11.49</v>
      </c>
      <c r="R58" s="9"/>
      <c r="T58" s="9">
        <v>11.49</v>
      </c>
      <c r="U58" s="9">
        <v>11.49</v>
      </c>
      <c r="V58" s="9">
        <v>11.49</v>
      </c>
      <c r="W58" s="9"/>
      <c r="X58" s="9">
        <v>11.49</v>
      </c>
      <c r="Y58" s="9"/>
    </row>
    <row r="59" spans="1:26" x14ac:dyDescent="0.25">
      <c r="C59" s="1" t="s">
        <v>87</v>
      </c>
      <c r="D59" s="1"/>
      <c r="E59" s="9"/>
      <c r="F59" s="9">
        <v>26.75</v>
      </c>
      <c r="G59" s="9"/>
      <c r="H59" s="9"/>
      <c r="I59" s="9"/>
      <c r="J59" s="9"/>
      <c r="K59" s="9">
        <v>26.75</v>
      </c>
      <c r="L59" s="9">
        <v>26.75</v>
      </c>
      <c r="M59" s="9"/>
      <c r="O59" s="9">
        <v>26.75</v>
      </c>
      <c r="P59" s="9">
        <v>26.75</v>
      </c>
      <c r="Q59" s="9"/>
      <c r="R59" s="9"/>
      <c r="T59" s="9"/>
      <c r="U59" s="9"/>
      <c r="V59" s="9">
        <v>26.75</v>
      </c>
      <c r="W59" s="9"/>
      <c r="X59" s="9">
        <v>26.75</v>
      </c>
      <c r="Y59" s="9"/>
    </row>
    <row r="60" spans="1:26" x14ac:dyDescent="0.25">
      <c r="C60" s="1" t="s">
        <v>88</v>
      </c>
      <c r="D60" s="1"/>
      <c r="E60" s="9">
        <v>5.75</v>
      </c>
      <c r="F60" s="9">
        <v>5.75</v>
      </c>
      <c r="G60" s="9"/>
      <c r="H60" s="9"/>
      <c r="I60" s="9"/>
      <c r="J60" s="9">
        <v>5.75</v>
      </c>
      <c r="K60" s="9">
        <v>5.75</v>
      </c>
      <c r="L60" s="9"/>
      <c r="M60" s="9">
        <v>5.75</v>
      </c>
      <c r="O60" s="9"/>
      <c r="P60" s="9"/>
      <c r="Q60" s="9"/>
      <c r="R60" s="9"/>
      <c r="T60" s="9">
        <v>5.75</v>
      </c>
      <c r="U60" s="9">
        <v>5.75</v>
      </c>
      <c r="V60" s="9">
        <v>5.75</v>
      </c>
      <c r="W60" s="9">
        <v>5.75</v>
      </c>
      <c r="X60" s="9">
        <v>5.75</v>
      </c>
      <c r="Y60" s="9"/>
    </row>
    <row r="61" spans="1:26" x14ac:dyDescent="0.25">
      <c r="C61" s="1" t="s">
        <v>90</v>
      </c>
      <c r="D61" s="1"/>
      <c r="E61" s="9"/>
      <c r="F61" s="9"/>
      <c r="G61" s="9">
        <v>21.84</v>
      </c>
      <c r="H61" s="9"/>
      <c r="I61" s="9"/>
      <c r="J61" s="9"/>
      <c r="K61" s="9">
        <v>21.84</v>
      </c>
      <c r="L61" s="9"/>
      <c r="M61" s="9"/>
      <c r="O61" s="9"/>
      <c r="P61" s="9"/>
      <c r="Q61" s="9"/>
      <c r="R61" s="9"/>
      <c r="T61" s="9">
        <v>21.84</v>
      </c>
      <c r="U61" s="9"/>
      <c r="V61" s="9">
        <v>21.84</v>
      </c>
      <c r="W61" s="9">
        <v>21.84</v>
      </c>
      <c r="X61" s="9"/>
      <c r="Y61" s="9"/>
    </row>
    <row r="62" spans="1:26" x14ac:dyDescent="0.25">
      <c r="C62" s="1" t="s">
        <v>89</v>
      </c>
      <c r="D62" s="1"/>
      <c r="E62" s="9"/>
      <c r="F62" s="9"/>
      <c r="G62" s="9">
        <v>27.59</v>
      </c>
      <c r="H62" s="9"/>
      <c r="I62" s="9"/>
      <c r="J62" s="9"/>
      <c r="K62" s="9">
        <v>27.59</v>
      </c>
      <c r="L62" s="9"/>
      <c r="M62" s="9"/>
      <c r="O62" s="9"/>
      <c r="P62" s="9"/>
      <c r="Q62" s="9"/>
      <c r="R62" s="9"/>
      <c r="T62" s="9">
        <v>27.59</v>
      </c>
      <c r="U62" s="9"/>
      <c r="V62" s="9">
        <v>27.59</v>
      </c>
      <c r="W62" s="9">
        <v>27.59</v>
      </c>
      <c r="X62" s="9"/>
      <c r="Y62" s="9"/>
    </row>
    <row r="63" spans="1:26" x14ac:dyDescent="0.25">
      <c r="C63" s="1" t="s">
        <v>91</v>
      </c>
      <c r="D63" s="1"/>
      <c r="E63" s="9"/>
      <c r="F63" s="9"/>
      <c r="G63" s="9">
        <v>18.39</v>
      </c>
      <c r="H63" s="9"/>
      <c r="I63" s="9"/>
      <c r="J63" s="9"/>
      <c r="K63" s="9">
        <v>18.39</v>
      </c>
      <c r="L63" s="9"/>
      <c r="M63" s="9"/>
      <c r="O63" s="9"/>
      <c r="P63" s="9"/>
      <c r="Q63" s="9"/>
      <c r="R63" s="9"/>
      <c r="T63" s="9">
        <v>18.39</v>
      </c>
      <c r="U63" s="9"/>
      <c r="V63" s="9">
        <v>18.39</v>
      </c>
      <c r="W63" s="9">
        <v>18.39</v>
      </c>
      <c r="X63" s="9"/>
      <c r="Y63" s="9"/>
    </row>
    <row r="64" spans="1:26" x14ac:dyDescent="0.25">
      <c r="C64" s="1" t="s">
        <v>92</v>
      </c>
      <c r="D64" s="1"/>
      <c r="E64" s="9">
        <v>51.77</v>
      </c>
      <c r="F64" s="9"/>
      <c r="G64" s="9"/>
      <c r="H64" s="9"/>
      <c r="I64" s="9">
        <v>51.77</v>
      </c>
      <c r="J64" s="9">
        <v>51.77</v>
      </c>
      <c r="K64" s="9"/>
      <c r="L64" s="9"/>
      <c r="M64" s="9"/>
      <c r="O64" s="9"/>
      <c r="P64" s="9"/>
      <c r="Q64" s="9">
        <v>51.77</v>
      </c>
      <c r="R64" s="9"/>
      <c r="T64" s="9"/>
      <c r="U64" s="9"/>
      <c r="V64" s="9"/>
      <c r="W64" s="9"/>
      <c r="X64" s="9">
        <v>51.77</v>
      </c>
      <c r="Y64" s="9"/>
    </row>
    <row r="65" spans="1:25" x14ac:dyDescent="0.25">
      <c r="A65">
        <v>13</v>
      </c>
      <c r="C65" s="1" t="s">
        <v>101</v>
      </c>
      <c r="D65" s="1"/>
      <c r="E65" s="9">
        <v>100</v>
      </c>
      <c r="F65" s="9">
        <v>100</v>
      </c>
      <c r="G65" s="9">
        <v>100</v>
      </c>
      <c r="H65" s="9"/>
      <c r="I65" s="9">
        <v>100</v>
      </c>
      <c r="J65" s="9">
        <v>100</v>
      </c>
      <c r="K65" s="9"/>
      <c r="L65" s="9">
        <v>100</v>
      </c>
      <c r="M65" s="9"/>
      <c r="O65" s="9"/>
      <c r="P65" s="9"/>
      <c r="Q65" s="9"/>
      <c r="R65" s="9"/>
      <c r="T65" s="9">
        <v>100</v>
      </c>
      <c r="U65" s="9">
        <v>100</v>
      </c>
      <c r="V65" s="9"/>
      <c r="W65" s="9">
        <v>100</v>
      </c>
      <c r="X65" s="9"/>
      <c r="Y65" s="9"/>
    </row>
    <row r="66" spans="1:25" x14ac:dyDescent="0.25">
      <c r="C66" s="1" t="s">
        <v>102</v>
      </c>
      <c r="D66" s="1"/>
      <c r="E66" s="9">
        <v>85.37</v>
      </c>
      <c r="F66" s="9">
        <v>85.37</v>
      </c>
      <c r="G66" s="9">
        <v>85.37</v>
      </c>
      <c r="H66" s="9"/>
      <c r="I66" s="9">
        <v>85.37</v>
      </c>
      <c r="J66" s="9">
        <v>85.37</v>
      </c>
      <c r="K66" s="9"/>
      <c r="L66" s="9"/>
      <c r="M66" s="9">
        <v>85.37</v>
      </c>
      <c r="O66" s="9">
        <v>85.37</v>
      </c>
      <c r="P66" s="9"/>
      <c r="Q66" s="9"/>
      <c r="R66" s="9">
        <v>85.37</v>
      </c>
      <c r="T66" s="9"/>
      <c r="U66" s="9"/>
      <c r="V66" s="9"/>
      <c r="W66" s="9"/>
      <c r="X66" s="9"/>
      <c r="Y66" s="9"/>
    </row>
    <row r="67" spans="1:25" ht="29.25" customHeight="1" x14ac:dyDescent="0.25">
      <c r="C67" s="1" t="s">
        <v>103</v>
      </c>
      <c r="D67" s="1"/>
      <c r="E67" s="9">
        <v>76.55</v>
      </c>
      <c r="F67" s="9">
        <v>76.55</v>
      </c>
      <c r="G67" s="9">
        <v>76.55</v>
      </c>
      <c r="H67" s="9"/>
      <c r="I67" s="9">
        <v>76.55</v>
      </c>
      <c r="J67" s="9">
        <v>76.55</v>
      </c>
      <c r="K67" s="9"/>
      <c r="L67" s="9"/>
      <c r="M67" s="9">
        <v>76.55</v>
      </c>
      <c r="O67" s="9">
        <v>76.55</v>
      </c>
      <c r="P67" s="9"/>
      <c r="Q67" s="9"/>
      <c r="R67" s="9">
        <v>76.55</v>
      </c>
      <c r="T67" s="9"/>
      <c r="U67" s="9"/>
      <c r="V67" s="9"/>
      <c r="W67" s="9"/>
      <c r="X67" s="9"/>
      <c r="Y67" s="9"/>
    </row>
    <row r="68" spans="1:25" x14ac:dyDescent="0.25">
      <c r="C68" s="1" t="s">
        <v>104</v>
      </c>
      <c r="D68" s="1"/>
      <c r="E68" s="9"/>
      <c r="F68" s="9">
        <v>74.08</v>
      </c>
      <c r="G68" s="9">
        <v>74.08</v>
      </c>
      <c r="H68" s="9"/>
      <c r="I68" s="9">
        <v>74.08</v>
      </c>
      <c r="J68" s="9">
        <v>74.08</v>
      </c>
      <c r="K68" s="9"/>
      <c r="L68" s="9"/>
      <c r="M68" s="9">
        <v>74.08</v>
      </c>
      <c r="O68" s="9">
        <v>74.08</v>
      </c>
      <c r="P68" s="9"/>
      <c r="Q68" s="9"/>
      <c r="R68" s="9">
        <v>74.08</v>
      </c>
      <c r="T68" s="9"/>
      <c r="U68" s="9"/>
      <c r="V68" s="9"/>
      <c r="W68" s="9"/>
      <c r="X68" s="9"/>
      <c r="Y68" s="9"/>
    </row>
    <row r="69" spans="1:25" x14ac:dyDescent="0.25">
      <c r="C69" s="1" t="s">
        <v>105</v>
      </c>
      <c r="D69" s="1"/>
      <c r="E69" s="9"/>
      <c r="F69" s="9"/>
      <c r="G69" s="9">
        <v>70</v>
      </c>
      <c r="H69" s="9"/>
      <c r="I69" s="9"/>
      <c r="J69" s="9"/>
      <c r="K69" s="9">
        <v>70</v>
      </c>
      <c r="L69" s="9"/>
      <c r="M69" s="9"/>
      <c r="O69" s="9"/>
      <c r="P69" s="9"/>
      <c r="Q69" s="9"/>
      <c r="R69" s="9"/>
      <c r="T69" s="9"/>
      <c r="U69" s="9"/>
      <c r="V69" s="9">
        <v>70</v>
      </c>
      <c r="W69" s="9">
        <v>70</v>
      </c>
      <c r="X69" s="9"/>
      <c r="Y69" s="9"/>
    </row>
    <row r="70" spans="1:25" x14ac:dyDescent="0.25">
      <c r="C70" s="1" t="s">
        <v>106</v>
      </c>
      <c r="D70" s="1"/>
      <c r="E70" s="9">
        <v>86.42</v>
      </c>
      <c r="F70" s="9">
        <v>86.42</v>
      </c>
      <c r="G70" s="9"/>
      <c r="H70" s="9"/>
      <c r="I70" s="9"/>
      <c r="J70" s="9"/>
      <c r="K70" s="9"/>
      <c r="L70" s="9"/>
      <c r="M70" s="9"/>
      <c r="O70" s="9"/>
      <c r="P70" s="9"/>
      <c r="Q70" s="9"/>
      <c r="R70" s="9"/>
      <c r="T70" s="9">
        <v>86.42</v>
      </c>
      <c r="U70" s="9">
        <v>86.42</v>
      </c>
      <c r="V70" s="9"/>
      <c r="W70" s="9">
        <v>86.42</v>
      </c>
      <c r="X70" s="9"/>
      <c r="Y70" s="9"/>
    </row>
    <row r="71" spans="1:25" x14ac:dyDescent="0.25">
      <c r="C71" s="1" t="s">
        <v>96</v>
      </c>
      <c r="D71" s="1"/>
      <c r="E71" s="9"/>
      <c r="F71" s="9">
        <v>82.5</v>
      </c>
      <c r="G71" s="9"/>
      <c r="H71" s="9"/>
      <c r="I71" s="9"/>
      <c r="J71" s="9"/>
      <c r="K71" s="9"/>
      <c r="L71" s="9"/>
      <c r="M71" s="9"/>
      <c r="O71" s="9">
        <v>82.5</v>
      </c>
      <c r="P71" s="9"/>
      <c r="Q71" s="9"/>
      <c r="R71" s="9"/>
      <c r="T71" s="9"/>
      <c r="U71" s="9">
        <v>82.5</v>
      </c>
      <c r="V71" s="9"/>
      <c r="W71" s="9"/>
      <c r="X71" s="9">
        <v>82.5</v>
      </c>
      <c r="Y71" s="9"/>
    </row>
    <row r="72" spans="1:25" x14ac:dyDescent="0.25">
      <c r="C72" s="1" t="s">
        <v>97</v>
      </c>
      <c r="D72" s="1"/>
      <c r="E72" s="9"/>
      <c r="F72" s="9"/>
      <c r="G72" s="9">
        <v>82.28</v>
      </c>
      <c r="H72" s="9"/>
      <c r="I72" s="9"/>
      <c r="J72" s="9"/>
      <c r="K72" s="9"/>
      <c r="L72" s="9">
        <v>82.28</v>
      </c>
      <c r="M72" s="9"/>
      <c r="O72" s="9"/>
      <c r="P72" s="9">
        <v>82.28</v>
      </c>
      <c r="Q72" s="9">
        <v>82.28</v>
      </c>
      <c r="R72" s="9"/>
      <c r="T72" s="9"/>
      <c r="U72" s="9"/>
      <c r="V72" s="9"/>
      <c r="W72" s="9"/>
      <c r="X72" s="9"/>
      <c r="Y72" s="9"/>
    </row>
    <row r="73" spans="1:25" x14ac:dyDescent="0.25">
      <c r="C73" s="1" t="s">
        <v>98</v>
      </c>
      <c r="D73" s="1"/>
      <c r="E73" s="9">
        <v>76.25</v>
      </c>
      <c r="F73" s="9">
        <v>76.25</v>
      </c>
      <c r="G73" s="9">
        <v>76.25</v>
      </c>
      <c r="H73" s="9"/>
      <c r="I73" s="9">
        <v>76.25</v>
      </c>
      <c r="J73" s="9"/>
      <c r="K73" s="9"/>
      <c r="L73" s="9"/>
      <c r="M73" s="9">
        <v>76.25</v>
      </c>
      <c r="O73" s="9"/>
      <c r="P73" s="9"/>
      <c r="Q73" s="9"/>
      <c r="R73" s="9"/>
      <c r="T73" s="9">
        <v>76.25</v>
      </c>
      <c r="U73" s="9"/>
      <c r="V73" s="9"/>
      <c r="W73" s="9"/>
      <c r="X73" s="9"/>
      <c r="Y73" s="9"/>
    </row>
    <row r="74" spans="1:25" x14ac:dyDescent="0.25">
      <c r="C74" s="1" t="s">
        <v>99</v>
      </c>
      <c r="D74" s="1"/>
      <c r="E74" s="9">
        <v>47.5</v>
      </c>
      <c r="F74" s="9">
        <v>47.5</v>
      </c>
      <c r="G74" s="9">
        <v>47.5</v>
      </c>
      <c r="H74" s="9"/>
      <c r="I74" s="9"/>
      <c r="J74" s="9"/>
      <c r="K74" s="9"/>
      <c r="L74" s="9"/>
      <c r="M74" s="9">
        <v>47.5</v>
      </c>
      <c r="O74" s="9"/>
      <c r="P74" s="9"/>
      <c r="Q74" s="9">
        <v>47.5</v>
      </c>
      <c r="R74" s="9">
        <v>47.5</v>
      </c>
      <c r="T74" s="9">
        <v>47.5</v>
      </c>
      <c r="U74" s="9"/>
      <c r="V74" s="9"/>
      <c r="W74" s="9"/>
      <c r="X74" s="9"/>
      <c r="Y74" s="9"/>
    </row>
    <row r="75" spans="1:25" x14ac:dyDescent="0.25">
      <c r="C75" s="1" t="s">
        <v>100</v>
      </c>
      <c r="D75" s="1"/>
      <c r="E75" s="9">
        <v>60</v>
      </c>
      <c r="F75" s="9">
        <v>60</v>
      </c>
      <c r="G75" s="9">
        <v>60</v>
      </c>
      <c r="H75" s="9"/>
      <c r="I75" s="9"/>
      <c r="J75" s="9">
        <v>60</v>
      </c>
      <c r="K75" s="9"/>
      <c r="L75" s="9"/>
      <c r="M75" s="9">
        <v>60</v>
      </c>
      <c r="O75" s="9">
        <v>60</v>
      </c>
      <c r="P75" s="9"/>
      <c r="Q75" s="9"/>
      <c r="R75" s="9">
        <v>60</v>
      </c>
      <c r="T75" s="9"/>
      <c r="U75" s="9"/>
      <c r="V75" s="9"/>
      <c r="W75" s="9"/>
      <c r="X75" s="9"/>
      <c r="Y75" s="9"/>
    </row>
    <row r="76" spans="1:25" x14ac:dyDescent="0.25">
      <c r="C76" s="1" t="s">
        <v>107</v>
      </c>
      <c r="D76" s="1"/>
      <c r="E76" s="9"/>
      <c r="F76" s="9"/>
      <c r="G76" s="9">
        <v>70.88</v>
      </c>
      <c r="H76" s="9"/>
      <c r="I76" s="9"/>
      <c r="J76" s="9"/>
      <c r="K76" s="9"/>
      <c r="L76" s="9"/>
      <c r="M76" s="9"/>
      <c r="O76" s="9"/>
      <c r="P76" s="9"/>
      <c r="Q76" s="9">
        <v>70.88</v>
      </c>
      <c r="R76" s="9"/>
      <c r="T76" s="9"/>
      <c r="U76" s="9"/>
      <c r="V76" s="9">
        <v>70.88</v>
      </c>
      <c r="W76" s="9">
        <v>70.88</v>
      </c>
      <c r="X76" s="9">
        <v>70.88</v>
      </c>
      <c r="Y76" s="9"/>
    </row>
    <row r="77" spans="1:25" ht="30" x14ac:dyDescent="0.25">
      <c r="C77" s="1" t="s">
        <v>108</v>
      </c>
      <c r="D77" s="1"/>
      <c r="E77" s="9"/>
      <c r="F77" s="9"/>
      <c r="G77" s="9">
        <v>78.75</v>
      </c>
      <c r="H77" s="9"/>
      <c r="I77" s="9"/>
      <c r="J77" s="9">
        <v>78.75</v>
      </c>
      <c r="K77" s="9">
        <v>78.75</v>
      </c>
      <c r="L77" s="9">
        <v>78.75</v>
      </c>
      <c r="M77" s="9">
        <v>78.75</v>
      </c>
      <c r="O77" s="9"/>
      <c r="P77" s="9">
        <v>78.75</v>
      </c>
      <c r="Q77" s="9"/>
      <c r="R77" s="9">
        <v>78.75</v>
      </c>
      <c r="T77" s="9">
        <v>78.75</v>
      </c>
      <c r="U77" s="9"/>
      <c r="V77" s="9">
        <v>78.75</v>
      </c>
      <c r="W77" s="9"/>
      <c r="X77" s="9"/>
      <c r="Y77" s="9"/>
    </row>
    <row r="78" spans="1:25" x14ac:dyDescent="0.25">
      <c r="C78" s="1" t="s">
        <v>109</v>
      </c>
      <c r="D78" s="1"/>
      <c r="E78" s="9"/>
      <c r="F78" s="9"/>
      <c r="G78" s="9">
        <v>91.25</v>
      </c>
      <c r="H78" s="9"/>
      <c r="I78" s="9">
        <v>91.25</v>
      </c>
      <c r="J78" s="9">
        <v>91.25</v>
      </c>
      <c r="K78" s="9"/>
      <c r="L78" s="9">
        <v>91.25</v>
      </c>
      <c r="M78" s="9"/>
      <c r="O78" s="9"/>
      <c r="P78" s="9">
        <v>91.25</v>
      </c>
      <c r="Q78" s="9">
        <v>91.25</v>
      </c>
      <c r="R78" s="9"/>
      <c r="T78" s="9">
        <v>91.25</v>
      </c>
      <c r="U78" s="9">
        <v>91.25</v>
      </c>
      <c r="V78" s="9">
        <v>91.25</v>
      </c>
      <c r="W78" s="9">
        <v>91.25</v>
      </c>
      <c r="X78" s="9">
        <v>91.25</v>
      </c>
      <c r="Y78" s="9"/>
    </row>
    <row r="79" spans="1:25" x14ac:dyDescent="0.25">
      <c r="C79" s="1" t="s">
        <v>110</v>
      </c>
      <c r="D79" s="1"/>
      <c r="E79" s="9">
        <v>88.75</v>
      </c>
      <c r="F79" s="9">
        <v>88.75</v>
      </c>
      <c r="G79" s="9">
        <v>88.75</v>
      </c>
      <c r="H79" s="9"/>
      <c r="I79" s="9"/>
      <c r="J79" s="9"/>
      <c r="K79" s="9"/>
      <c r="L79" s="9">
        <v>88.75</v>
      </c>
      <c r="M79" s="9"/>
      <c r="O79" s="9"/>
      <c r="P79" s="9"/>
      <c r="Q79" s="9"/>
      <c r="R79" s="9"/>
      <c r="T79" s="9"/>
      <c r="U79" s="9"/>
      <c r="V79" s="9">
        <v>88.75</v>
      </c>
      <c r="W79" s="9">
        <v>88.75</v>
      </c>
      <c r="X79" s="9"/>
      <c r="Y79" s="9"/>
    </row>
    <row r="80" spans="1:25" x14ac:dyDescent="0.25">
      <c r="C80" s="1" t="s">
        <v>111</v>
      </c>
      <c r="D80" s="1"/>
      <c r="E80" s="9"/>
      <c r="F80" s="9"/>
      <c r="G80" s="9">
        <v>82.5</v>
      </c>
      <c r="H80" s="9"/>
      <c r="I80" s="9">
        <v>82.5</v>
      </c>
      <c r="J80" s="9"/>
      <c r="K80" s="9">
        <v>82.5</v>
      </c>
      <c r="L80" s="9"/>
      <c r="M80" s="9"/>
      <c r="O80" s="9">
        <v>82.5</v>
      </c>
      <c r="P80" s="9"/>
      <c r="Q80" s="9">
        <v>82.5</v>
      </c>
      <c r="R80" s="9"/>
      <c r="T80" s="9">
        <v>82.5</v>
      </c>
      <c r="U80" s="9">
        <v>82.5</v>
      </c>
      <c r="V80" s="9">
        <v>82.5</v>
      </c>
      <c r="W80" s="9">
        <v>82.5</v>
      </c>
      <c r="X80" s="9">
        <v>82.5</v>
      </c>
      <c r="Y80" s="9"/>
    </row>
    <row r="81" spans="1:26" x14ac:dyDescent="0.25">
      <c r="C81" s="1" t="s">
        <v>112</v>
      </c>
      <c r="D81" s="1"/>
      <c r="E81" s="9"/>
      <c r="F81" s="9">
        <v>83.75</v>
      </c>
      <c r="G81" s="9">
        <v>83.75</v>
      </c>
      <c r="H81" s="9"/>
      <c r="I81" s="9">
        <v>83.75</v>
      </c>
      <c r="J81" s="9"/>
      <c r="K81" s="9">
        <v>83.75</v>
      </c>
      <c r="L81" s="9"/>
      <c r="M81" s="9">
        <v>83.75</v>
      </c>
      <c r="O81" s="9"/>
      <c r="P81" s="9"/>
      <c r="Q81" s="9"/>
      <c r="R81" s="9">
        <v>83.75</v>
      </c>
      <c r="T81" s="9">
        <v>83.75</v>
      </c>
      <c r="U81" s="9">
        <v>83.75</v>
      </c>
      <c r="V81" s="9">
        <v>83.75</v>
      </c>
      <c r="W81" s="9">
        <v>83.75</v>
      </c>
      <c r="X81" s="9"/>
      <c r="Y81" s="9"/>
    </row>
    <row r="82" spans="1:26" x14ac:dyDescent="0.25">
      <c r="A82">
        <v>14</v>
      </c>
      <c r="C82" s="1" t="s">
        <v>114</v>
      </c>
      <c r="D82" s="1"/>
      <c r="E82" s="9"/>
      <c r="F82" s="9"/>
      <c r="G82" s="9">
        <v>30.49</v>
      </c>
      <c r="H82" s="9"/>
      <c r="I82" s="9">
        <v>30.49</v>
      </c>
      <c r="J82" s="9"/>
      <c r="K82" s="9">
        <v>30.49</v>
      </c>
      <c r="L82" s="9"/>
      <c r="M82" s="9"/>
      <c r="O82" s="9">
        <v>30.49</v>
      </c>
      <c r="P82" s="9">
        <v>30.49</v>
      </c>
      <c r="Q82" s="9"/>
      <c r="R82" s="9"/>
      <c r="T82" s="9">
        <v>30.49</v>
      </c>
      <c r="U82" s="9"/>
      <c r="V82" s="9">
        <v>30.49</v>
      </c>
      <c r="W82" s="9"/>
      <c r="X82" s="9"/>
      <c r="Y82" s="9"/>
    </row>
    <row r="83" spans="1:26" ht="28.5" customHeight="1" x14ac:dyDescent="0.25">
      <c r="A83">
        <v>15</v>
      </c>
      <c r="C83" s="1" t="s">
        <v>115</v>
      </c>
      <c r="D83" s="1"/>
      <c r="E83" s="9"/>
      <c r="F83" s="9">
        <v>54.43</v>
      </c>
      <c r="G83" s="9">
        <v>54.43</v>
      </c>
      <c r="H83" s="9"/>
      <c r="I83" s="9"/>
      <c r="J83" s="9">
        <v>54.43</v>
      </c>
      <c r="K83" s="9"/>
      <c r="L83" s="9"/>
      <c r="M83" s="9">
        <v>54.43</v>
      </c>
      <c r="O83" s="9">
        <v>54.43</v>
      </c>
      <c r="P83" s="9"/>
      <c r="Q83" s="9"/>
      <c r="R83" s="9">
        <v>54.43</v>
      </c>
      <c r="T83" s="9">
        <v>54.43</v>
      </c>
      <c r="U83" s="9"/>
      <c r="V83" s="9">
        <v>54.43</v>
      </c>
      <c r="W83" s="9"/>
      <c r="X83" s="9"/>
      <c r="Y83" s="9"/>
    </row>
    <row r="84" spans="1:26" x14ac:dyDescent="0.25">
      <c r="A84">
        <v>16</v>
      </c>
      <c r="C84" s="1" t="s">
        <v>116</v>
      </c>
      <c r="D84" s="1"/>
      <c r="E84" s="9"/>
      <c r="F84" s="9"/>
      <c r="G84" s="9">
        <v>25.92</v>
      </c>
      <c r="H84" s="9"/>
      <c r="I84" s="9"/>
      <c r="J84" s="9">
        <v>25.92</v>
      </c>
      <c r="K84" s="9">
        <v>25.92</v>
      </c>
      <c r="L84" s="9"/>
      <c r="M84" s="9">
        <v>25.92</v>
      </c>
      <c r="O84" s="9">
        <v>25.92</v>
      </c>
      <c r="P84" s="9"/>
      <c r="Q84" s="9"/>
      <c r="R84" s="9">
        <v>25.92</v>
      </c>
      <c r="T84" s="9">
        <v>25.92</v>
      </c>
      <c r="U84" s="9">
        <v>25.92</v>
      </c>
      <c r="V84" s="9">
        <v>25.92</v>
      </c>
      <c r="W84" s="9"/>
      <c r="X84" s="9">
        <v>25.92</v>
      </c>
      <c r="Y84" s="9"/>
    </row>
    <row r="85" spans="1:26" x14ac:dyDescent="0.25">
      <c r="A85">
        <v>21.1</v>
      </c>
      <c r="C85" s="1" t="s">
        <v>132</v>
      </c>
      <c r="D85" s="1"/>
      <c r="E85" s="9">
        <v>32.47</v>
      </c>
      <c r="F85" s="9">
        <v>32.47</v>
      </c>
      <c r="G85" s="9">
        <v>32.47</v>
      </c>
      <c r="H85" s="9"/>
      <c r="I85" s="9">
        <v>32.47</v>
      </c>
      <c r="J85" s="9"/>
      <c r="K85" s="9">
        <v>32.47</v>
      </c>
      <c r="L85" s="9"/>
      <c r="M85" s="9">
        <v>32.47</v>
      </c>
      <c r="O85" s="9"/>
      <c r="P85" s="9"/>
      <c r="Q85" s="9"/>
      <c r="R85" s="9">
        <v>32.47</v>
      </c>
      <c r="T85" s="9">
        <v>32.47</v>
      </c>
      <c r="U85" s="9"/>
      <c r="V85" s="9">
        <v>32.47</v>
      </c>
      <c r="W85" s="9">
        <v>32.47</v>
      </c>
      <c r="X85" s="9"/>
      <c r="Y85" s="9"/>
    </row>
    <row r="86" spans="1:26" x14ac:dyDescent="0.25">
      <c r="A86">
        <v>21.2</v>
      </c>
      <c r="C86" s="1" t="s">
        <v>133</v>
      </c>
      <c r="D86" s="1"/>
      <c r="E86" s="9">
        <v>16.88</v>
      </c>
      <c r="F86" s="9">
        <v>16.88</v>
      </c>
      <c r="G86" s="9">
        <v>16.88</v>
      </c>
      <c r="H86" s="9"/>
      <c r="I86" s="9">
        <v>16.88</v>
      </c>
      <c r="J86" s="9"/>
      <c r="K86" s="9">
        <v>16.88</v>
      </c>
      <c r="L86" s="9"/>
      <c r="M86" s="9">
        <v>16.88</v>
      </c>
      <c r="O86" s="9"/>
      <c r="P86" s="9"/>
      <c r="Q86" s="9"/>
      <c r="R86" s="9">
        <v>16.88</v>
      </c>
      <c r="T86" s="9">
        <v>16.88</v>
      </c>
      <c r="U86" s="9"/>
      <c r="V86" s="9">
        <v>16.88</v>
      </c>
      <c r="W86" s="9">
        <v>16.88</v>
      </c>
      <c r="X86" s="9"/>
      <c r="Y86" s="9"/>
    </row>
    <row r="87" spans="1:26" x14ac:dyDescent="0.25">
      <c r="A87">
        <v>21.3</v>
      </c>
      <c r="C87" s="1" t="s">
        <v>134</v>
      </c>
      <c r="D87" s="1"/>
      <c r="E87" s="9"/>
      <c r="F87" s="9"/>
      <c r="G87" s="9">
        <v>38.96</v>
      </c>
      <c r="H87" s="9"/>
      <c r="I87" s="9"/>
      <c r="J87" s="9"/>
      <c r="K87" s="9"/>
      <c r="L87" s="9">
        <v>38.96</v>
      </c>
      <c r="M87" s="9"/>
      <c r="O87" s="9"/>
      <c r="P87" s="9">
        <v>38.96</v>
      </c>
      <c r="Q87" s="9">
        <v>38.96</v>
      </c>
      <c r="R87" s="9"/>
      <c r="T87" s="9"/>
      <c r="U87" s="9"/>
      <c r="V87" s="9"/>
      <c r="W87" s="9"/>
      <c r="X87" s="9">
        <v>38.96</v>
      </c>
      <c r="Y87" s="9"/>
    </row>
    <row r="88" spans="1:26" x14ac:dyDescent="0.25">
      <c r="A88">
        <v>21.4</v>
      </c>
      <c r="C88" s="1" t="s">
        <v>135</v>
      </c>
      <c r="D88" s="1"/>
      <c r="E88" s="9">
        <v>51.95</v>
      </c>
      <c r="F88" s="9">
        <v>51.95</v>
      </c>
      <c r="G88" s="9">
        <v>51.95</v>
      </c>
      <c r="H88" s="9"/>
      <c r="I88" s="9"/>
      <c r="J88" s="9"/>
      <c r="K88" s="9"/>
      <c r="L88" s="9"/>
      <c r="M88" s="9"/>
      <c r="O88" s="9"/>
      <c r="P88" s="9"/>
      <c r="Q88" s="9">
        <v>51.95</v>
      </c>
      <c r="R88" s="9"/>
      <c r="T88" s="9">
        <v>51.95</v>
      </c>
      <c r="U88" s="9">
        <v>51.95</v>
      </c>
      <c r="V88" s="9">
        <v>51.95</v>
      </c>
      <c r="W88" s="9">
        <v>51.95</v>
      </c>
      <c r="X88" s="9"/>
      <c r="Y88" s="9"/>
    </row>
    <row r="89" spans="1:26" ht="30" x14ac:dyDescent="0.25">
      <c r="A89">
        <v>21.5</v>
      </c>
      <c r="C89" s="1" t="s">
        <v>136</v>
      </c>
      <c r="D89" s="1"/>
      <c r="E89" s="9"/>
      <c r="F89" s="9"/>
      <c r="G89" s="9">
        <v>33.770000000000003</v>
      </c>
      <c r="H89" s="9"/>
      <c r="I89" s="9"/>
      <c r="J89" s="9">
        <v>33.770000000000003</v>
      </c>
      <c r="K89" s="9">
        <v>33.770000000000003</v>
      </c>
      <c r="L89" s="9">
        <v>33.770000000000003</v>
      </c>
      <c r="M89" s="9">
        <v>33.770000000000003</v>
      </c>
      <c r="O89" s="9">
        <v>33.770000000000003</v>
      </c>
      <c r="P89" s="9">
        <v>33.770000000000003</v>
      </c>
      <c r="Q89" s="9"/>
      <c r="R89" s="9">
        <v>33.770000000000003</v>
      </c>
      <c r="T89" s="9">
        <v>33.770000000000003</v>
      </c>
      <c r="U89" s="9">
        <v>33.770000000000003</v>
      </c>
      <c r="V89" s="9">
        <v>33.770000000000003</v>
      </c>
      <c r="W89" s="9"/>
      <c r="X89" s="9"/>
      <c r="Y89" s="9"/>
    </row>
    <row r="90" spans="1:26" x14ac:dyDescent="0.25">
      <c r="A90">
        <v>21.6</v>
      </c>
      <c r="C90" s="1" t="s">
        <v>137</v>
      </c>
      <c r="D90" s="1"/>
      <c r="E90" s="9"/>
      <c r="F90" s="9"/>
      <c r="G90" s="9"/>
      <c r="H90" s="9"/>
      <c r="I90" s="9">
        <v>33.770000000000003</v>
      </c>
      <c r="J90" s="9"/>
      <c r="K90" s="9">
        <v>33.770000000000003</v>
      </c>
      <c r="L90" s="9"/>
      <c r="M90" s="9"/>
      <c r="O90" s="9"/>
      <c r="P90" s="9"/>
      <c r="Q90" s="9"/>
      <c r="R90" s="9"/>
      <c r="T90" s="9"/>
      <c r="U90" s="9"/>
      <c r="V90" s="9"/>
      <c r="W90" s="9"/>
      <c r="X90" s="9"/>
      <c r="Y90" s="9"/>
    </row>
    <row r="91" spans="1:26" x14ac:dyDescent="0.25">
      <c r="A91">
        <v>21.7</v>
      </c>
      <c r="C91" s="1" t="s">
        <v>138</v>
      </c>
      <c r="D91" s="1"/>
      <c r="E91" s="9">
        <v>7.79</v>
      </c>
      <c r="F91" s="9">
        <v>7.79</v>
      </c>
      <c r="G91" s="9">
        <v>7.79</v>
      </c>
      <c r="H91" s="9"/>
      <c r="I91" s="9">
        <v>7.79</v>
      </c>
      <c r="J91" s="9"/>
      <c r="K91" s="9"/>
      <c r="L91" s="9"/>
      <c r="M91" s="9"/>
      <c r="O91" s="9"/>
      <c r="P91" s="9"/>
      <c r="Q91" s="9"/>
      <c r="R91" s="9"/>
      <c r="T91" s="9">
        <v>7.79</v>
      </c>
      <c r="U91" s="9">
        <v>7.79</v>
      </c>
      <c r="V91" s="9">
        <v>7.79</v>
      </c>
      <c r="W91" s="9">
        <v>7.79</v>
      </c>
      <c r="X91" s="9"/>
      <c r="Y91" s="9"/>
    </row>
    <row r="92" spans="1:26" x14ac:dyDescent="0.25">
      <c r="A92">
        <v>21.8</v>
      </c>
      <c r="C92" s="1" t="s">
        <v>139</v>
      </c>
      <c r="D92" s="1"/>
      <c r="E92" s="9"/>
      <c r="F92" s="9"/>
      <c r="G92" s="9">
        <v>29.87</v>
      </c>
      <c r="H92" s="9"/>
      <c r="I92" s="9"/>
      <c r="J92" s="9"/>
      <c r="K92" s="9"/>
      <c r="L92" s="9">
        <v>29.87</v>
      </c>
      <c r="M92" s="9"/>
      <c r="O92" s="9"/>
      <c r="P92" s="9">
        <v>29.87</v>
      </c>
      <c r="Q92" s="9"/>
      <c r="R92" s="9">
        <v>29.87</v>
      </c>
      <c r="T92" s="9">
        <v>29.87</v>
      </c>
      <c r="U92" s="9">
        <v>29.87</v>
      </c>
      <c r="V92" s="9">
        <v>29.87</v>
      </c>
      <c r="W92" s="9"/>
      <c r="X92" s="9">
        <v>29.87</v>
      </c>
      <c r="Y92" s="9"/>
    </row>
    <row r="93" spans="1:26" x14ac:dyDescent="0.25">
      <c r="A93">
        <v>21.9</v>
      </c>
      <c r="C93" s="1" t="s">
        <v>140</v>
      </c>
      <c r="D93" s="1"/>
      <c r="E93" s="9">
        <v>16.88</v>
      </c>
      <c r="F93" s="9">
        <v>16.88</v>
      </c>
      <c r="G93" s="9">
        <v>16.88</v>
      </c>
      <c r="H93" s="9"/>
      <c r="I93" s="9">
        <v>16.88</v>
      </c>
      <c r="J93" s="9"/>
      <c r="K93" s="9">
        <v>16.88</v>
      </c>
      <c r="L93" s="9"/>
      <c r="M93" s="9">
        <v>16.88</v>
      </c>
      <c r="O93" s="9"/>
      <c r="P93" s="9"/>
      <c r="Q93" s="9"/>
      <c r="R93" s="9"/>
      <c r="T93" s="9">
        <v>16.88</v>
      </c>
      <c r="U93" s="9">
        <v>16.88</v>
      </c>
      <c r="V93" s="9">
        <v>16.88</v>
      </c>
      <c r="W93" s="9">
        <v>16.88</v>
      </c>
      <c r="X93" s="9"/>
      <c r="Y93" s="9"/>
    </row>
    <row r="94" spans="1:26" x14ac:dyDescent="0.25">
      <c r="A94" s="52">
        <v>21.1</v>
      </c>
      <c r="C94" s="1" t="s">
        <v>141</v>
      </c>
      <c r="D94" s="1"/>
      <c r="E94" s="9">
        <v>22.08</v>
      </c>
      <c r="F94" s="9"/>
      <c r="G94" s="9"/>
      <c r="H94" s="9"/>
      <c r="I94" s="9">
        <v>22.08</v>
      </c>
      <c r="J94" s="9">
        <v>22.08</v>
      </c>
      <c r="K94" s="9"/>
      <c r="L94" s="9"/>
      <c r="M94" s="9"/>
      <c r="O94" s="9">
        <v>22.08</v>
      </c>
      <c r="P94" s="9"/>
      <c r="Q94" s="9"/>
      <c r="R94" s="9"/>
      <c r="T94" s="9">
        <v>22.08</v>
      </c>
      <c r="U94" s="9">
        <v>22.08</v>
      </c>
      <c r="V94" s="9">
        <v>22.08</v>
      </c>
      <c r="W94" s="9"/>
      <c r="X94" s="9"/>
      <c r="Y94" s="9"/>
    </row>
    <row r="95" spans="1:26" ht="15.75" thickBot="1" x14ac:dyDescent="0.3">
      <c r="A95">
        <v>21.11</v>
      </c>
      <c r="C95" s="42" t="s">
        <v>31</v>
      </c>
      <c r="D95" s="42"/>
      <c r="E95" s="41"/>
      <c r="F95" s="41"/>
      <c r="G95" s="41"/>
      <c r="H95" s="41"/>
      <c r="I95" s="41"/>
      <c r="J95" s="41"/>
      <c r="K95" s="41"/>
      <c r="L95" s="41"/>
      <c r="M95" s="41"/>
      <c r="N95" s="41"/>
      <c r="O95" s="41"/>
      <c r="P95" s="41"/>
      <c r="Q95" s="41"/>
      <c r="R95" s="41"/>
      <c r="S95" s="41"/>
      <c r="T95" s="41"/>
      <c r="U95" s="41"/>
      <c r="V95" s="41"/>
      <c r="W95" s="41"/>
      <c r="X95" s="41"/>
      <c r="Y95" s="41"/>
      <c r="Z95" s="41">
        <f>SUM(E55:X95)</f>
        <v>13941.16</v>
      </c>
    </row>
    <row r="96" spans="1:26" x14ac:dyDescent="0.25">
      <c r="E96">
        <f>SUM(E55:E95)</f>
        <v>868.83</v>
      </c>
      <c r="F96">
        <f>SUM(F55:F95)</f>
        <v>1116.4900000000002</v>
      </c>
      <c r="G96">
        <f>SUM(G55:G95)</f>
        <v>1640.5500000000002</v>
      </c>
      <c r="H96" s="146">
        <f>SUM(E96:G96)</f>
        <v>3625.8700000000003</v>
      </c>
      <c r="I96">
        <f>SUM(I55:I95)</f>
        <v>924.30000000000007</v>
      </c>
      <c r="J96">
        <f>SUM(J55:J95)</f>
        <v>782.70999999999992</v>
      </c>
      <c r="K96">
        <f>SUM(K55:K95)</f>
        <v>628.49</v>
      </c>
      <c r="L96">
        <f>SUM(L55:L95)</f>
        <v>570.38</v>
      </c>
      <c r="M96">
        <f>SUM(M55:M95)</f>
        <v>791.33999999999992</v>
      </c>
      <c r="N96" s="147">
        <f>SUM(I96:M96)</f>
        <v>3697.2200000000003</v>
      </c>
      <c r="O96">
        <f>SUM(O55:O95)</f>
        <v>654.43999999999994</v>
      </c>
      <c r="P96">
        <f>SUM(P55:P95)</f>
        <v>412.11999999999995</v>
      </c>
      <c r="Q96">
        <f>SUM(Q55:Q95)</f>
        <v>528.58000000000004</v>
      </c>
      <c r="R96">
        <f>SUM(R55:R95)</f>
        <v>699.33999999999992</v>
      </c>
      <c r="S96" s="147">
        <f>SUM(O96:R96)</f>
        <v>2294.4799999999996</v>
      </c>
      <c r="T96">
        <f>SUM(T55:T95)</f>
        <v>1084.94</v>
      </c>
      <c r="U96">
        <f>SUM(U55:U95)</f>
        <v>762.85</v>
      </c>
      <c r="V96">
        <f>SUM(V55:V95)</f>
        <v>1031.1499999999999</v>
      </c>
      <c r="W96">
        <f>SUM(W55:W95)</f>
        <v>896.08</v>
      </c>
      <c r="X96">
        <f>SUM(X55:X95)</f>
        <v>548.57000000000005</v>
      </c>
      <c r="Y96" s="147">
        <f>SUM(T96:X96)</f>
        <v>4323.5899999999992</v>
      </c>
      <c r="Z96">
        <f>SUM(Y96+S96+N96+H96)</f>
        <v>13941.16</v>
      </c>
    </row>
    <row r="97" spans="1:26" x14ac:dyDescent="0.25">
      <c r="B97" s="211" t="s">
        <v>181</v>
      </c>
      <c r="C97" s="211"/>
      <c r="E97" s="137">
        <f>E96/Z96</f>
        <v>6.2321212868943481E-2</v>
      </c>
      <c r="F97" s="137">
        <f>F96/Z96</f>
        <v>8.0085875206941187E-2</v>
      </c>
      <c r="G97" s="136">
        <f>G96/Z96</f>
        <v>0.11767672130583109</v>
      </c>
      <c r="H97" s="96"/>
      <c r="I97" s="137">
        <f>I96/Z96</f>
        <v>6.6300078329206466E-2</v>
      </c>
      <c r="J97" s="137">
        <f>J96/Z96</f>
        <v>5.6143821604514969E-2</v>
      </c>
      <c r="K97" s="148">
        <f>K96/Z96</f>
        <v>4.5081614442413688E-2</v>
      </c>
      <c r="L97" s="148">
        <f>L96/Z96</f>
        <v>4.0913381669818005E-2</v>
      </c>
      <c r="M97" s="137">
        <f>M96/Z96</f>
        <v>5.6762851871723724E-2</v>
      </c>
      <c r="N97" s="96"/>
      <c r="O97" s="148">
        <f>O96/Z96</f>
        <v>4.6943009046592959E-2</v>
      </c>
      <c r="P97" s="96">
        <f>P96/Z96</f>
        <v>2.9561385135813658E-2</v>
      </c>
      <c r="Q97" s="137">
        <f>Q96/Z96</f>
        <v>3.7915065891217091E-2</v>
      </c>
      <c r="R97" s="137">
        <f>R96/Z96</f>
        <v>5.016368795709969E-2</v>
      </c>
      <c r="S97" s="96"/>
      <c r="T97" s="137">
        <f>T96/Z96</f>
        <v>7.7822792364480434E-2</v>
      </c>
      <c r="U97" s="137">
        <f>U96/Z96</f>
        <v>5.4719262959466788E-2</v>
      </c>
      <c r="V97" s="137">
        <f>V96/Z96</f>
        <v>7.3964433375701868E-2</v>
      </c>
      <c r="W97" s="137">
        <f>W96/Z96</f>
        <v>6.4275856528438091E-2</v>
      </c>
      <c r="X97" s="148">
        <f>X96/Z96</f>
        <v>3.9348949441796816E-2</v>
      </c>
    </row>
    <row r="98" spans="1:26" ht="15.75" thickBot="1" x14ac:dyDescent="0.3">
      <c r="A98" s="106"/>
      <c r="B98" s="210" t="s">
        <v>176</v>
      </c>
      <c r="C98" s="210"/>
      <c r="D98" s="135"/>
      <c r="E98" s="138">
        <v>2.8400000000000002E-2</v>
      </c>
      <c r="F98" s="139">
        <v>5.8599999999999999E-2</v>
      </c>
      <c r="G98" s="140">
        <v>0.11020000000000001</v>
      </c>
      <c r="H98" s="151"/>
      <c r="I98" s="141">
        <v>5.62E-2</v>
      </c>
      <c r="J98" s="141">
        <v>5.96E-2</v>
      </c>
      <c r="K98" s="142">
        <v>2.6700000000000002E-2</v>
      </c>
      <c r="L98" s="141">
        <v>3.9399999999999998E-2</v>
      </c>
      <c r="M98" s="141">
        <v>5.1999999999999998E-2</v>
      </c>
      <c r="N98" s="143"/>
      <c r="O98" s="142">
        <v>5.3900000000000003E-2</v>
      </c>
      <c r="P98" s="142">
        <v>3.9E-2</v>
      </c>
      <c r="Q98" s="141">
        <v>5.5300000000000002E-2</v>
      </c>
      <c r="R98" s="141">
        <v>6.2199999999999998E-2</v>
      </c>
      <c r="S98" s="143"/>
      <c r="T98" s="144">
        <v>0.1096</v>
      </c>
      <c r="U98" s="141">
        <v>5.8400000000000001E-2</v>
      </c>
      <c r="V98" s="141">
        <v>4.8599999999999997E-2</v>
      </c>
      <c r="W98" s="141">
        <v>7.5800000000000006E-2</v>
      </c>
      <c r="X98" s="141">
        <v>6.6500000000000004E-2</v>
      </c>
      <c r="Y98" s="113"/>
      <c r="Z98" s="125">
        <v>26086.2</v>
      </c>
    </row>
    <row r="99" spans="1:26" ht="19.5" thickBot="1" x14ac:dyDescent="0.35">
      <c r="A99" s="212" t="s">
        <v>182</v>
      </c>
      <c r="B99" s="212"/>
      <c r="C99" s="212"/>
      <c r="E99" s="157">
        <f>AVERAGE(E97:E98)</f>
        <v>4.5360606434471741E-2</v>
      </c>
      <c r="F99" s="152">
        <f>AVERAGE(F97:F98)</f>
        <v>6.93429376034706E-2</v>
      </c>
      <c r="G99" s="153">
        <f>AVERAGE(G97:G98)</f>
        <v>0.11393836065291554</v>
      </c>
      <c r="H99" s="154"/>
      <c r="I99" s="152">
        <f>AVERAGE(I97:I98)</f>
        <v>6.1250039164603233E-2</v>
      </c>
      <c r="J99" s="152">
        <f>AVERAGE(J97:J98)</f>
        <v>5.7871910802257481E-2</v>
      </c>
      <c r="K99" s="155">
        <f>AVERAGE(K97:K98)</f>
        <v>3.5890807221206841E-2</v>
      </c>
      <c r="L99" s="156">
        <f>AVERAGE(L97:L98)</f>
        <v>4.0156690834908998E-2</v>
      </c>
      <c r="M99" s="152">
        <f>AVERAGE(M97:M98)</f>
        <v>5.4381425935861857E-2</v>
      </c>
      <c r="N99" s="154"/>
      <c r="O99" s="152">
        <f>AVERAGE(O97:O98)</f>
        <v>5.0421504523296481E-2</v>
      </c>
      <c r="P99" s="161">
        <f>AVERAGE(P97:P98)</f>
        <v>3.4280692567906827E-2</v>
      </c>
      <c r="Q99" s="156">
        <f>AVERAGE(Q97:Q98)</f>
        <v>4.6607532945608543E-2</v>
      </c>
      <c r="R99" s="152">
        <f>AVERAGE(R97:R98)</f>
        <v>5.6181843978549847E-2</v>
      </c>
      <c r="S99" s="154"/>
      <c r="T99" s="152">
        <f>AVERAGE(T97:T98)</f>
        <v>9.3711396182240225E-2</v>
      </c>
      <c r="U99" s="152">
        <f>AVERAGE(U97:U98)</f>
        <v>5.6559631479733391E-2</v>
      </c>
      <c r="V99" s="152">
        <f>AVERAGE(V97:V98)</f>
        <v>6.1282216687850929E-2</v>
      </c>
      <c r="W99" s="152">
        <f>AVERAGE(W97:W98)</f>
        <v>7.0037928264219049E-2</v>
      </c>
      <c r="X99" s="158">
        <f>AVERAGE(X97:X98)</f>
        <v>5.292447472089841E-2</v>
      </c>
      <c r="Y99" s="145">
        <f>SUM(I99:X99)</f>
        <v>0.77155809530914221</v>
      </c>
    </row>
    <row r="101" spans="1:26" x14ac:dyDescent="0.25">
      <c r="Z101">
        <f>Y96+S96+N96</f>
        <v>10315.289999999999</v>
      </c>
    </row>
    <row r="102" spans="1:26" ht="18.75" x14ac:dyDescent="0.3">
      <c r="C102" s="159" t="s">
        <v>183</v>
      </c>
      <c r="D102" s="159"/>
      <c r="E102" s="159"/>
      <c r="F102" s="159"/>
      <c r="G102" s="159"/>
      <c r="H102" s="159"/>
      <c r="I102" s="159"/>
      <c r="J102" s="159"/>
      <c r="K102" s="213" t="s">
        <v>0</v>
      </c>
      <c r="L102" s="213"/>
      <c r="M102" s="213"/>
      <c r="N102" s="160">
        <f>N96/Z101</f>
        <v>0.35842133376764013</v>
      </c>
      <c r="O102" s="160"/>
      <c r="P102" s="208" t="s">
        <v>1</v>
      </c>
      <c r="Q102" s="208"/>
      <c r="R102" s="208"/>
      <c r="S102" s="160">
        <f>S96/Z101</f>
        <v>0.22243485156500686</v>
      </c>
      <c r="T102" s="160"/>
      <c r="U102" s="160"/>
      <c r="V102" s="208" t="s">
        <v>2</v>
      </c>
      <c r="W102" s="208"/>
      <c r="X102" s="208"/>
      <c r="Y102" s="160">
        <f>Y96/Z101</f>
        <v>0.41914381466735301</v>
      </c>
    </row>
    <row r="103" spans="1:26" x14ac:dyDescent="0.25">
      <c r="C103" s="209" t="s">
        <v>184</v>
      </c>
      <c r="D103" s="209"/>
      <c r="E103" s="209"/>
      <c r="F103" s="209"/>
      <c r="G103" s="209"/>
      <c r="N103" s="96">
        <v>0.25</v>
      </c>
      <c r="O103" s="96"/>
      <c r="P103" s="96"/>
      <c r="Q103" s="96"/>
      <c r="R103" s="96"/>
      <c r="S103" s="96">
        <v>0.17</v>
      </c>
      <c r="T103" s="96"/>
      <c r="U103" s="96"/>
      <c r="V103" s="96"/>
      <c r="W103" s="96"/>
      <c r="X103" s="96"/>
      <c r="Y103" s="96">
        <v>0.35</v>
      </c>
    </row>
    <row r="104" spans="1:26" x14ac:dyDescent="0.25">
      <c r="C104" t="s">
        <v>185</v>
      </c>
      <c r="N104" s="145">
        <f>N102-N103</f>
        <v>0.10842133376764013</v>
      </c>
      <c r="S104" s="145">
        <f>S102-S103</f>
        <v>5.2434851565006851E-2</v>
      </c>
      <c r="Y104" s="145">
        <f>Y102-Y103</f>
        <v>6.9143814667353032E-2</v>
      </c>
    </row>
    <row r="105" spans="1:26" x14ac:dyDescent="0.25">
      <c r="C105" s="202" t="s">
        <v>186</v>
      </c>
      <c r="D105" s="202"/>
      <c r="E105" s="202"/>
      <c r="F105" s="202"/>
      <c r="G105" s="202"/>
      <c r="M105" s="145">
        <f>AVERAGE(L97:M98)</f>
        <v>4.7269058385385428E-2</v>
      </c>
      <c r="R105" s="145">
        <f>AVERAGE(Q97:R98)</f>
        <v>5.1394688462079195E-2</v>
      </c>
      <c r="X105" s="145">
        <f>AVERAGE(W97:X98)</f>
        <v>6.1481201492558729E-2</v>
      </c>
    </row>
  </sheetData>
  <mergeCells count="28">
    <mergeCell ref="V102:X102"/>
    <mergeCell ref="C103:G103"/>
    <mergeCell ref="C105:G105"/>
    <mergeCell ref="B53:C53"/>
    <mergeCell ref="B97:C97"/>
    <mergeCell ref="B98:C98"/>
    <mergeCell ref="A99:C99"/>
    <mergeCell ref="K102:M102"/>
    <mergeCell ref="P102:R102"/>
    <mergeCell ref="W52:X52"/>
    <mergeCell ref="A12:C12"/>
    <mergeCell ref="A22:C22"/>
    <mergeCell ref="A35:C35"/>
    <mergeCell ref="A42:C42"/>
    <mergeCell ref="D1:D50"/>
    <mergeCell ref="H1:H50"/>
    <mergeCell ref="N1:N3"/>
    <mergeCell ref="S1:S3"/>
    <mergeCell ref="A50:C50"/>
    <mergeCell ref="B51:C51"/>
    <mergeCell ref="A52:C52"/>
    <mergeCell ref="L52:M52"/>
    <mergeCell ref="Q52:R52"/>
    <mergeCell ref="Y1:Y3"/>
    <mergeCell ref="Z1:Z3"/>
    <mergeCell ref="I2:K2"/>
    <mergeCell ref="O2:P2"/>
    <mergeCell ref="T2:V2"/>
  </mergeCells>
  <pageMargins left="0.25" right="0.25" top="0.75" bottom="0.75" header="0.3" footer="0.3"/>
  <pageSetup scale="31"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2</vt:i4>
      </vt:variant>
    </vt:vector>
  </HeadingPairs>
  <TitlesOfParts>
    <vt:vector size="9" baseType="lpstr">
      <vt:lpstr>Master</vt:lpstr>
      <vt:lpstr>Crosswalk</vt:lpstr>
      <vt:lpstr>Survey</vt:lpstr>
      <vt:lpstr>Sue Coded Categories</vt:lpstr>
      <vt:lpstr>Sue Coded Factors</vt:lpstr>
      <vt:lpstr>Survey Expected</vt:lpstr>
      <vt:lpstr>Survey Results w Ochoa Factors</vt:lpstr>
      <vt:lpstr>'Sue Coded Factors'!OchoaFactors</vt:lpstr>
      <vt:lpstr>OchoaFactors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Pam Lybarger</dc:creator>
  <cp:lastModifiedBy>Knight Library</cp:lastModifiedBy>
  <cp:lastPrinted>2016-12-29T20:03:36Z</cp:lastPrinted>
  <dcterms:created xsi:type="dcterms:W3CDTF">2016-05-08T19:49:18Z</dcterms:created>
  <dcterms:modified xsi:type="dcterms:W3CDTF">2017-06-08T00:14:00Z</dcterms:modified>
</cp:coreProperties>
</file>